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ván Castilla\Google Drive\Asignaturas\Sistemas de Producción y Control de Procesos\Cápsulas\"/>
    </mc:Choice>
  </mc:AlternateContent>
  <bookViews>
    <workbookView xWindow="0" yWindow="0" windowWidth="28800" windowHeight="12330"/>
  </bookViews>
  <sheets>
    <sheet name="p chart" sheetId="8" r:id="rId1"/>
    <sheet name="c chart" sheetId="9" r:id="rId2"/>
  </sheets>
  <externalReferences>
    <externalReference r:id="rId3"/>
    <externalReference r:id="rId4"/>
  </externalReferences>
  <definedNames>
    <definedName name="TablaSigma3" localSheetId="1">'[2]Tablas 3 Sigma'!$B$3:$F$16</definedName>
    <definedName name="TablaSigma3" localSheetId="0">'[2]Tablas 3 Sigma'!$B$3:$F$16</definedName>
    <definedName name="TablaSigma3">'[2]Tablas 3 Sigma'!$B$3:$F$16</definedName>
    <definedName name="Table3Sigm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D26" i="9"/>
  <c r="D27" i="9"/>
  <c r="D28" i="9"/>
  <c r="D29" i="9"/>
  <c r="D30" i="9"/>
  <c r="D31" i="9"/>
  <c r="D32" i="9"/>
  <c r="D33" i="9"/>
  <c r="D24" i="9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25" i="8"/>
  <c r="C11" i="9" l="1"/>
  <c r="C13" i="9" s="1"/>
  <c r="C10" i="9"/>
  <c r="C15" i="9" s="1"/>
  <c r="C9" i="9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C10" i="8"/>
  <c r="C11" i="8" s="1"/>
  <c r="C9" i="8"/>
  <c r="G33" i="9" l="1"/>
  <c r="G31" i="9"/>
  <c r="G29" i="9"/>
  <c r="G27" i="9"/>
  <c r="G25" i="9"/>
  <c r="G32" i="9"/>
  <c r="G30" i="9"/>
  <c r="G28" i="9"/>
  <c r="G26" i="9"/>
  <c r="G24" i="9"/>
  <c r="G39" i="8"/>
  <c r="G31" i="8"/>
  <c r="G42" i="8"/>
  <c r="G34" i="8"/>
  <c r="G26" i="8"/>
  <c r="G40" i="8"/>
  <c r="G43" i="8"/>
  <c r="G35" i="8"/>
  <c r="G27" i="8"/>
  <c r="C14" i="8"/>
  <c r="G38" i="8"/>
  <c r="G30" i="8"/>
  <c r="C12" i="8"/>
  <c r="C16" i="8" s="1"/>
  <c r="G29" i="8"/>
  <c r="G41" i="8"/>
  <c r="G33" i="8"/>
  <c r="G25" i="8"/>
  <c r="G37" i="8"/>
  <c r="G32" i="8"/>
  <c r="C15" i="8"/>
  <c r="G44" i="8"/>
  <c r="G36" i="8"/>
  <c r="G28" i="8"/>
  <c r="E33" i="9"/>
  <c r="E31" i="9"/>
  <c r="E25" i="9"/>
  <c r="E32" i="9"/>
  <c r="E30" i="9"/>
  <c r="E28" i="9"/>
  <c r="E26" i="9"/>
  <c r="E24" i="9"/>
  <c r="E27" i="9"/>
  <c r="E29" i="9"/>
  <c r="C14" i="9"/>
  <c r="F44" i="8" l="1"/>
  <c r="F36" i="8"/>
  <c r="F37" i="8"/>
  <c r="F39" i="8"/>
  <c r="F31" i="8"/>
  <c r="F40" i="8"/>
  <c r="F32" i="8"/>
  <c r="F29" i="8"/>
  <c r="F43" i="8"/>
  <c r="F35" i="8"/>
  <c r="F27" i="8"/>
  <c r="F28" i="8"/>
  <c r="F42" i="8"/>
  <c r="F38" i="8"/>
  <c r="F30" i="8"/>
  <c r="F34" i="8"/>
  <c r="F26" i="8"/>
  <c r="F41" i="8"/>
  <c r="F33" i="8"/>
  <c r="F25" i="8"/>
  <c r="F33" i="9"/>
  <c r="F31" i="9"/>
  <c r="F29" i="9"/>
  <c r="F27" i="9"/>
  <c r="F25" i="9"/>
  <c r="F32" i="9"/>
  <c r="F30" i="9"/>
  <c r="F28" i="9"/>
  <c r="F26" i="9"/>
  <c r="F24" i="9"/>
  <c r="H42" i="8"/>
  <c r="H34" i="8"/>
  <c r="H37" i="8"/>
  <c r="H29" i="8"/>
  <c r="H40" i="8"/>
  <c r="H43" i="8"/>
  <c r="H38" i="8"/>
  <c r="H30" i="8"/>
  <c r="H35" i="8"/>
  <c r="H41" i="8"/>
  <c r="H33" i="8"/>
  <c r="H25" i="8"/>
  <c r="H44" i="8"/>
  <c r="H36" i="8"/>
  <c r="H28" i="8"/>
  <c r="H26" i="8"/>
  <c r="H39" i="8"/>
  <c r="H31" i="8"/>
  <c r="H32" i="8"/>
  <c r="H27" i="8"/>
</calcChain>
</file>

<file path=xl/sharedStrings.xml><?xml version="1.0" encoding="utf-8"?>
<sst xmlns="http://schemas.openxmlformats.org/spreadsheetml/2006/main" count="63" uniqueCount="39">
  <si>
    <t>Number of Samples</t>
  </si>
  <si>
    <t>Sample size</t>
  </si>
  <si>
    <t>z value</t>
  </si>
  <si>
    <t>UCL</t>
  </si>
  <si>
    <t>Center line</t>
  </si>
  <si>
    <t>LCL</t>
  </si>
  <si>
    <t>Data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</si>
  <si>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</si>
  <si>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</si>
  <si>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</si>
  <si>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</si>
  <si>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</si>
  <si>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</si>
  <si>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</si>
  <si>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</si>
  <si>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</si>
  <si>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</si>
  <si>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</si>
  <si>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</si>
  <si>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</si>
  <si>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</si>
  <si>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</si>
  <si>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</si>
  <si>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</si>
  <si>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</si>
  <si>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</si>
  <si>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</si>
  <si>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Chart parameters</t>
  </si>
  <si>
    <t>Total number of defects</t>
  </si>
  <si>
    <t>Total number of items</t>
  </si>
  <si>
    <t>Proportion of defective units</t>
  </si>
  <si>
    <t>Total number of defective units</t>
  </si>
  <si>
    <t>Std. Dev. of p̅</t>
  </si>
  <si>
    <t>Defects</t>
  </si>
  <si>
    <t>Proportion</t>
  </si>
  <si>
    <t>Alarm</t>
  </si>
  <si>
    <r>
      <t xml:space="preserve">Defect rate, </t>
    </r>
    <r>
      <rPr>
        <b/>
        <sz val="10"/>
        <color theme="0"/>
        <rFont val="Symbol"/>
        <family val="1"/>
        <charset val="2"/>
      </rPr>
      <t>l</t>
    </r>
  </si>
  <si>
    <t>Std. Dev.</t>
  </si>
  <si>
    <t># Defects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</si>
</sst>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theme="0"/>
      <name val="Symbol"/>
      <family val="1"/>
      <charset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2" fillId="2" borderId="0" xfId="1" applyFont="1" applyFill="1"/>
    <xf numFmtId="0" fontId="1" fillId="2" borderId="0" xfId="1" applyFont="1" applyFill="1"/>
    <xf numFmtId="0" fontId="4" fillId="3" borderId="0" xfId="2" applyFont="1" applyFill="1"/>
    <xf numFmtId="0" fontId="1" fillId="2" borderId="1" xfId="1" applyFont="1" applyFill="1" applyBorder="1"/>
    <xf numFmtId="0" fontId="4" fillId="3" borderId="2" xfId="2" applyFont="1" applyFill="1" applyBorder="1"/>
    <xf numFmtId="0" fontId="4" fillId="3" borderId="3" xfId="2" applyFont="1" applyFill="1" applyBorder="1"/>
    <xf numFmtId="0" fontId="4" fillId="3" borderId="4" xfId="2" applyFont="1" applyFill="1" applyBorder="1"/>
    <xf numFmtId="0" fontId="1" fillId="4" borderId="0" xfId="1" applyFont="1" applyFill="1" applyBorder="1"/>
    <xf numFmtId="0" fontId="1" fillId="4" borderId="5" xfId="1" applyFont="1" applyFill="1" applyBorder="1"/>
    <xf numFmtId="0" fontId="4" fillId="3" borderId="6" xfId="2" applyFont="1" applyFill="1" applyBorder="1"/>
    <xf numFmtId="0" fontId="1" fillId="4" borderId="7" xfId="1" applyFont="1" applyFill="1" applyBorder="1"/>
    <xf numFmtId="0" fontId="1" fillId="4" borderId="8" xfId="1" applyFont="1" applyFill="1" applyBorder="1"/>
    <xf numFmtId="0" fontId="1" fillId="2" borderId="9" xfId="1" applyFont="1" applyFill="1" applyBorder="1"/>
    <xf numFmtId="0" fontId="4" fillId="5" borderId="0" xfId="1" applyFont="1" applyFill="1"/>
    <xf numFmtId="0" fontId="1" fillId="6" borderId="4" xfId="1" applyFont="1" applyFill="1" applyBorder="1"/>
    <xf numFmtId="0" fontId="5" fillId="2" borderId="0" xfId="1" applyFont="1" applyFill="1"/>
    <xf numFmtId="0" fontId="1" fillId="2" borderId="0" xfId="1" applyFill="1"/>
    <xf numFmtId="0" fontId="1" fillId="6" borderId="6" xfId="1" applyFont="1" applyFill="1" applyBorder="1"/>
    <xf numFmtId="0" fontId="1" fillId="4" borderId="0" xfId="1" applyFont="1" applyFill="1"/>
    <xf numFmtId="0" fontId="1" fillId="4" borderId="10" xfId="1" applyFont="1" applyFill="1" applyBorder="1"/>
    <xf numFmtId="0" fontId="1" fillId="4" borderId="11" xfId="1" applyFont="1" applyFill="1" applyBorder="1"/>
    <xf numFmtId="0" fontId="6" fillId="2" borderId="0" xfId="2" applyFont="1" applyFill="1"/>
    <xf numFmtId="0" fontId="1" fillId="2" borderId="0" xfId="2" applyFont="1" applyFill="1"/>
    <xf numFmtId="0" fontId="7" fillId="2" borderId="0" xfId="2" applyFont="1" applyFill="1"/>
    <xf numFmtId="0" fontId="8" fillId="2" borderId="0" xfId="2" applyFont="1" applyFill="1"/>
    <xf numFmtId="0" fontId="2" fillId="2" borderId="0" xfId="2" applyFont="1" applyFill="1"/>
    <xf numFmtId="0" fontId="4" fillId="3" borderId="1" xfId="2" applyFont="1" applyFill="1" applyBorder="1"/>
    <xf numFmtId="0" fontId="1" fillId="4" borderId="3" xfId="2" applyFont="1" applyFill="1" applyBorder="1"/>
    <xf numFmtId="0" fontId="1" fillId="4" borderId="5" xfId="2" applyFont="1" applyFill="1" applyBorder="1"/>
    <xf numFmtId="0" fontId="1" fillId="4" borderId="8" xfId="2" applyFont="1" applyFill="1" applyBorder="1"/>
    <xf numFmtId="0" fontId="4" fillId="3" borderId="12" xfId="2" applyFont="1" applyFill="1" applyBorder="1"/>
    <xf numFmtId="0" fontId="4" fillId="5" borderId="12" xfId="1" applyFont="1" applyFill="1" applyBorder="1"/>
    <xf numFmtId="0" fontId="4" fillId="5" borderId="13" xfId="1" applyFont="1" applyFill="1" applyBorder="1"/>
    <xf numFmtId="0" fontId="10" fillId="2" borderId="0" xfId="2" applyFont="1" applyFill="1" applyBorder="1"/>
    <xf numFmtId="0" fontId="1" fillId="2" borderId="0" xfId="2" applyFont="1" applyFill="1" applyBorder="1"/>
    <xf numFmtId="0" fontId="1" fillId="2" borderId="5" xfId="2" applyFont="1" applyFill="1" applyBorder="1"/>
    <xf numFmtId="0" fontId="10" fillId="2" borderId="7" xfId="2" applyFont="1" applyFill="1" applyBorder="1"/>
    <xf numFmtId="0" fontId="1" fillId="2" borderId="7" xfId="2" applyFont="1" applyFill="1" applyBorder="1"/>
    <xf numFmtId="0" fontId="1" fillId="2" borderId="8" xfId="2" applyFont="1" applyFill="1" applyBorder="1"/>
  </cellXfs>
  <cellStyles count="3">
    <cellStyle name="Normal" xfId="0" builtinId="0"/>
    <cellStyle name="Normal 2" xfId="1"/>
    <cellStyle name="Normal 3" xfId="2"/>
  </cellStyles>
  <dxfs count="4"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 chart'!$D$24</c:f>
              <c:strCache>
                <c:ptCount val="1"/>
                <c:pt idx="0">
                  <c:v>Proportion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 chart'!$D$25:$D$44</c:f>
              <c:numCache>
                <c:formatCode>General</c:formatCode>
                <c:ptCount val="20"/>
                <c:pt idx="0">
                  <c:v>0.05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0.08</c:v>
                </c:pt>
                <c:pt idx="4">
                  <c:v>0.04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0.11</c:v>
                </c:pt>
                <c:pt idx="9">
                  <c:v>0.03</c:v>
                </c:pt>
                <c:pt idx="10">
                  <c:v>0.04</c:v>
                </c:pt>
                <c:pt idx="11">
                  <c:v>0.03</c:v>
                </c:pt>
                <c:pt idx="12">
                  <c:v>0.03</c:v>
                </c:pt>
                <c:pt idx="13">
                  <c:v>0.09</c:v>
                </c:pt>
                <c:pt idx="14">
                  <c:v>0.06</c:v>
                </c:pt>
                <c:pt idx="15">
                  <c:v>0.04</c:v>
                </c:pt>
                <c:pt idx="16">
                  <c:v>0.02</c:v>
                </c:pt>
                <c:pt idx="17">
                  <c:v>0.03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0-421F-9A5D-A9C42BE0FF57}"/>
            </c:ext>
          </c:extLst>
        </c:ser>
        <c:ser>
          <c:idx val="1"/>
          <c:order val="1"/>
          <c:tx>
            <c:strRef>
              <c:f>'p chart'!$F$24</c:f>
              <c:strCache>
                <c:ptCount val="1"/>
                <c:pt idx="0">
                  <c:v>LCL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 chart'!$F$25:$F$44</c:f>
              <c:numCache>
                <c:formatCode>General</c:formatCode>
                <c:ptCount val="20"/>
                <c:pt idx="0">
                  <c:v>5.826396953694031E-3</c:v>
                </c:pt>
                <c:pt idx="1">
                  <c:v>5.826396953694031E-3</c:v>
                </c:pt>
                <c:pt idx="2">
                  <c:v>5.826396953694031E-3</c:v>
                </c:pt>
                <c:pt idx="3">
                  <c:v>5.826396953694031E-3</c:v>
                </c:pt>
                <c:pt idx="4">
                  <c:v>5.826396953694031E-3</c:v>
                </c:pt>
                <c:pt idx="5">
                  <c:v>5.826396953694031E-3</c:v>
                </c:pt>
                <c:pt idx="6">
                  <c:v>5.826396953694031E-3</c:v>
                </c:pt>
                <c:pt idx="7">
                  <c:v>5.826396953694031E-3</c:v>
                </c:pt>
                <c:pt idx="8">
                  <c:v>5.826396953694031E-3</c:v>
                </c:pt>
                <c:pt idx="9">
                  <c:v>5.826396953694031E-3</c:v>
                </c:pt>
                <c:pt idx="10">
                  <c:v>5.826396953694031E-3</c:v>
                </c:pt>
                <c:pt idx="11">
                  <c:v>5.826396953694031E-3</c:v>
                </c:pt>
                <c:pt idx="12">
                  <c:v>5.826396953694031E-3</c:v>
                </c:pt>
                <c:pt idx="13">
                  <c:v>5.826396953694031E-3</c:v>
                </c:pt>
                <c:pt idx="14">
                  <c:v>5.826396953694031E-3</c:v>
                </c:pt>
                <c:pt idx="15">
                  <c:v>5.826396953694031E-3</c:v>
                </c:pt>
                <c:pt idx="16">
                  <c:v>5.826396953694031E-3</c:v>
                </c:pt>
                <c:pt idx="17">
                  <c:v>5.826396953694031E-3</c:v>
                </c:pt>
                <c:pt idx="18">
                  <c:v>5.826396953694031E-3</c:v>
                </c:pt>
                <c:pt idx="19">
                  <c:v>5.826396953694031E-3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0-421F-9A5D-A9C42BE0FF57}"/>
            </c:ext>
          </c:extLst>
        </c:ser>
        <c:ser>
          <c:idx val="2"/>
          <c:order val="2"/>
          <c:tx>
            <c:strRef>
              <c:f>'p chart'!$G$24</c:f>
              <c:strCache>
                <c:ptCount val="1"/>
                <c:pt idx="0">
                  <c:v>Center line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 chart'!$G$25:$G$44</c:f>
              <c:numCache>
                <c:formatCode>General</c:formatCode>
                <c:ptCount val="20"/>
                <c:pt idx="0">
                  <c:v>4.9000000000000002E-2</c:v>
                </c:pt>
                <c:pt idx="1">
                  <c:v>4.9000000000000002E-2</c:v>
                </c:pt>
                <c:pt idx="2">
                  <c:v>4.9000000000000002E-2</c:v>
                </c:pt>
                <c:pt idx="3">
                  <c:v>4.9000000000000002E-2</c:v>
                </c:pt>
                <c:pt idx="4">
                  <c:v>4.9000000000000002E-2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4.9000000000000002E-2</c:v>
                </c:pt>
                <c:pt idx="8">
                  <c:v>4.9000000000000002E-2</c:v>
                </c:pt>
                <c:pt idx="9">
                  <c:v>4.9000000000000002E-2</c:v>
                </c:pt>
                <c:pt idx="10">
                  <c:v>4.9000000000000002E-2</c:v>
                </c:pt>
                <c:pt idx="11">
                  <c:v>4.9000000000000002E-2</c:v>
                </c:pt>
                <c:pt idx="12">
                  <c:v>4.9000000000000002E-2</c:v>
                </c:pt>
                <c:pt idx="13">
                  <c:v>4.9000000000000002E-2</c:v>
                </c:pt>
                <c:pt idx="14">
                  <c:v>4.9000000000000002E-2</c:v>
                </c:pt>
                <c:pt idx="15">
                  <c:v>4.9000000000000002E-2</c:v>
                </c:pt>
                <c:pt idx="16">
                  <c:v>4.9000000000000002E-2</c:v>
                </c:pt>
                <c:pt idx="17">
                  <c:v>4.9000000000000002E-2</c:v>
                </c:pt>
                <c:pt idx="18">
                  <c:v>4.9000000000000002E-2</c:v>
                </c:pt>
                <c:pt idx="19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0-421F-9A5D-A9C42BE0FF57}"/>
            </c:ext>
          </c:extLst>
        </c:ser>
        <c:ser>
          <c:idx val="3"/>
          <c:order val="3"/>
          <c:tx>
            <c:strRef>
              <c:f>'p chart'!$H$24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 chart'!$H$25:$H$44</c:f>
              <c:numCache>
                <c:formatCode>General</c:formatCode>
                <c:ptCount val="20"/>
                <c:pt idx="0">
                  <c:v>9.217360304630598E-2</c:v>
                </c:pt>
                <c:pt idx="1">
                  <c:v>9.217360304630598E-2</c:v>
                </c:pt>
                <c:pt idx="2">
                  <c:v>9.217360304630598E-2</c:v>
                </c:pt>
                <c:pt idx="3">
                  <c:v>9.217360304630598E-2</c:v>
                </c:pt>
                <c:pt idx="4">
                  <c:v>9.217360304630598E-2</c:v>
                </c:pt>
                <c:pt idx="5">
                  <c:v>9.217360304630598E-2</c:v>
                </c:pt>
                <c:pt idx="6">
                  <c:v>9.217360304630598E-2</c:v>
                </c:pt>
                <c:pt idx="7">
                  <c:v>9.217360304630598E-2</c:v>
                </c:pt>
                <c:pt idx="8">
                  <c:v>9.217360304630598E-2</c:v>
                </c:pt>
                <c:pt idx="9">
                  <c:v>9.217360304630598E-2</c:v>
                </c:pt>
                <c:pt idx="10">
                  <c:v>9.217360304630598E-2</c:v>
                </c:pt>
                <c:pt idx="11">
                  <c:v>9.217360304630598E-2</c:v>
                </c:pt>
                <c:pt idx="12">
                  <c:v>9.217360304630598E-2</c:v>
                </c:pt>
                <c:pt idx="13">
                  <c:v>9.217360304630598E-2</c:v>
                </c:pt>
                <c:pt idx="14">
                  <c:v>9.217360304630598E-2</c:v>
                </c:pt>
                <c:pt idx="15">
                  <c:v>9.217360304630598E-2</c:v>
                </c:pt>
                <c:pt idx="16">
                  <c:v>9.217360304630598E-2</c:v>
                </c:pt>
                <c:pt idx="17">
                  <c:v>9.217360304630598E-2</c:v>
                </c:pt>
                <c:pt idx="18">
                  <c:v>9.217360304630598E-2</c:v>
                </c:pt>
                <c:pt idx="19">
                  <c:v>9.217360304630598E-2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0-421F-9A5D-A9C42BE0F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9248"/>
        <c:axId val="472712776"/>
      </c:lineChart>
      <c:catAx>
        <c:axId val="47270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2712776"/>
        <c:crosses val="autoZero"/>
        <c:auto val="1"/>
        <c:lblAlgn val="ctr"/>
        <c:lblOffset val="100"/>
        <c:noMultiLvlLbl val="0"/>
      </c:catAx>
      <c:valAx>
        <c:axId val="472712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defective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270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4492563429571"/>
          <c:y val="5.0925925925925923E-2"/>
          <c:w val="0.82498840769903758"/>
          <c:h val="0.74350320793234181"/>
        </c:manualLayout>
      </c:layout>
      <c:lineChart>
        <c:grouping val="standard"/>
        <c:varyColors val="0"/>
        <c:ser>
          <c:idx val="0"/>
          <c:order val="0"/>
          <c:tx>
            <c:strRef>
              <c:f>'c chart'!$C$35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'c chart'!$C$24:$C$33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A-47C1-B96F-C2CBD386E0FD}"/>
            </c:ext>
          </c:extLst>
        </c:ser>
        <c:ser>
          <c:idx val="1"/>
          <c:order val="1"/>
          <c:tx>
            <c:strRef>
              <c:f>'c chart'!$D$35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 chart'!$E$24:$E$33</c:f>
              <c:numCache>
                <c:formatCode>General</c:formatCode>
                <c:ptCount val="10"/>
                <c:pt idx="0">
                  <c:v>0.58336408374551407</c:v>
                </c:pt>
                <c:pt idx="1">
                  <c:v>0.58336408374551407</c:v>
                </c:pt>
                <c:pt idx="2">
                  <c:v>0.58336408374551407</c:v>
                </c:pt>
                <c:pt idx="3">
                  <c:v>0.58336408374551407</c:v>
                </c:pt>
                <c:pt idx="4">
                  <c:v>0.58336408374551407</c:v>
                </c:pt>
                <c:pt idx="5">
                  <c:v>0.58336408374551407</c:v>
                </c:pt>
                <c:pt idx="6">
                  <c:v>0.58336408374551407</c:v>
                </c:pt>
                <c:pt idx="7">
                  <c:v>0.58336408374551407</c:v>
                </c:pt>
                <c:pt idx="8">
                  <c:v>0.58336408374551407</c:v>
                </c:pt>
                <c:pt idx="9">
                  <c:v>0.58336408374551407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A-47C1-B96F-C2CBD386E0FD}"/>
            </c:ext>
          </c:extLst>
        </c:ser>
        <c:ser>
          <c:idx val="2"/>
          <c:order val="2"/>
          <c:tx>
            <c:strRef>
              <c:f>'c chart'!$E$35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 chart'!$F$24:$F$33</c:f>
              <c:numCache>
                <c:formatCode>General</c:formatCode>
                <c:ptCount val="10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A-47C1-B96F-C2CBD386E0FD}"/>
            </c:ext>
          </c:extLst>
        </c:ser>
        <c:ser>
          <c:idx val="3"/>
          <c:order val="3"/>
          <c:tx>
            <c:strRef>
              <c:f>'c chart'!$F$35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 chart'!$G$24:$G$33</c:f>
              <c:numCache>
                <c:formatCode>General</c:formatCode>
                <c:ptCount val="10"/>
                <c:pt idx="0">
                  <c:v>9.6166359162544843</c:v>
                </c:pt>
                <c:pt idx="1">
                  <c:v>9.6166359162544843</c:v>
                </c:pt>
                <c:pt idx="2">
                  <c:v>9.6166359162544843</c:v>
                </c:pt>
                <c:pt idx="3">
                  <c:v>9.6166359162544843</c:v>
                </c:pt>
                <c:pt idx="4">
                  <c:v>9.6166359162544843</c:v>
                </c:pt>
                <c:pt idx="5">
                  <c:v>9.6166359162544843</c:v>
                </c:pt>
                <c:pt idx="6">
                  <c:v>9.6166359162544843</c:v>
                </c:pt>
                <c:pt idx="7">
                  <c:v>9.6166359162544843</c:v>
                </c:pt>
                <c:pt idx="8">
                  <c:v>9.6166359162544843</c:v>
                </c:pt>
                <c:pt idx="9">
                  <c:v>9.6166359162544843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4A-47C1-B96F-C2CBD386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58656"/>
        <c:axId val="422259440"/>
      </c:lineChart>
      <c:catAx>
        <c:axId val="42225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259440"/>
        <c:crosses val="autoZero"/>
        <c:auto val="1"/>
        <c:lblAlgn val="ctr"/>
        <c:lblOffset val="100"/>
        <c:noMultiLvlLbl val="0"/>
      </c:catAx>
      <c:valAx>
        <c:axId val="422259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25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4</xdr:row>
      <xdr:rowOff>0</xdr:rowOff>
    </xdr:from>
    <xdr:to>
      <xdr:col>12</xdr:col>
      <xdr:colOff>285750</xdr:colOff>
      <xdr:row>20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1438275</xdr:colOff>
      <xdr:row>5</xdr:row>
      <xdr:rowOff>47625</xdr:rowOff>
    </xdr:from>
    <xdr:to>
      <xdr:col>14</xdr:col>
      <xdr:colOff>104775</xdr:colOff>
      <xdr:row>22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&#225;n%20Castilla/Google%20Drive/Asignaturas/Sistemas%20de%20Producci&#243;n%20y%20Control%20de%20Procesos/Material%202015-2016/Material%20para%20esquemas%20-%20englis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&#225;n%20Castilla/Google%20Drive/Asignaturas/Sistemas%20de%20Producci&#243;n%20y%20Control%20de%20Procesos/Material%202015-2016/Ejemplos%20cl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s para detectar patrones"/>
      <sheetName val="Interpretación x y R (1)"/>
      <sheetName val="Interpretación x y R (2)"/>
      <sheetName val="Ejemplos para Cpk"/>
      <sheetName val="Ejemplos para CO"/>
      <sheetName val="x-bar and R charts"/>
      <sheetName val="p chart"/>
      <sheetName val="c chart"/>
      <sheetName val="Tablas 3 Sig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">
          <cell r="D24" t="str">
            <v>Porcentaje</v>
          </cell>
          <cell r="F24" t="str">
            <v>LCL</v>
          </cell>
          <cell r="G24" t="str">
            <v>Media</v>
          </cell>
          <cell r="H24" t="str">
            <v>UCL</v>
          </cell>
        </row>
        <row r="25">
          <cell r="D25">
            <v>0.05</v>
          </cell>
          <cell r="F25">
            <v>5.826396953694031E-3</v>
          </cell>
          <cell r="G25">
            <v>4.9000000000000002E-2</v>
          </cell>
          <cell r="H25">
            <v>9.217360304630598E-2</v>
          </cell>
        </row>
        <row r="26">
          <cell r="D26">
            <v>7.0000000000000007E-2</v>
          </cell>
          <cell r="F26">
            <v>5.826396953694031E-3</v>
          </cell>
          <cell r="G26">
            <v>4.9000000000000002E-2</v>
          </cell>
          <cell r="H26">
            <v>9.217360304630598E-2</v>
          </cell>
        </row>
        <row r="27">
          <cell r="D27">
            <v>0.03</v>
          </cell>
          <cell r="F27">
            <v>5.826396953694031E-3</v>
          </cell>
          <cell r="G27">
            <v>4.9000000000000002E-2</v>
          </cell>
          <cell r="H27">
            <v>9.217360304630598E-2</v>
          </cell>
        </row>
        <row r="28">
          <cell r="D28">
            <v>0.08</v>
          </cell>
          <cell r="F28">
            <v>5.826396953694031E-3</v>
          </cell>
          <cell r="G28">
            <v>4.9000000000000002E-2</v>
          </cell>
          <cell r="H28">
            <v>9.217360304630598E-2</v>
          </cell>
        </row>
        <row r="29">
          <cell r="D29">
            <v>0.04</v>
          </cell>
          <cell r="F29">
            <v>5.826396953694031E-3</v>
          </cell>
          <cell r="G29">
            <v>4.9000000000000002E-2</v>
          </cell>
          <cell r="H29">
            <v>9.217360304630598E-2</v>
          </cell>
        </row>
        <row r="30">
          <cell r="D30">
            <v>0.05</v>
          </cell>
          <cell r="F30">
            <v>5.826396953694031E-3</v>
          </cell>
          <cell r="G30">
            <v>4.9000000000000002E-2</v>
          </cell>
          <cell r="H30">
            <v>9.217360304630598E-2</v>
          </cell>
        </row>
        <row r="31">
          <cell r="D31">
            <v>0.04</v>
          </cell>
          <cell r="F31">
            <v>5.826396953694031E-3</v>
          </cell>
          <cell r="G31">
            <v>4.9000000000000002E-2</v>
          </cell>
          <cell r="H31">
            <v>9.217360304630598E-2</v>
          </cell>
        </row>
        <row r="32">
          <cell r="D32">
            <v>0.04</v>
          </cell>
          <cell r="F32">
            <v>5.826396953694031E-3</v>
          </cell>
          <cell r="G32">
            <v>4.9000000000000002E-2</v>
          </cell>
          <cell r="H32">
            <v>9.217360304630598E-2</v>
          </cell>
        </row>
        <row r="33">
          <cell r="D33">
            <v>0.11</v>
          </cell>
          <cell r="F33">
            <v>5.826396953694031E-3</v>
          </cell>
          <cell r="G33">
            <v>4.9000000000000002E-2</v>
          </cell>
          <cell r="H33">
            <v>9.217360304630598E-2</v>
          </cell>
        </row>
        <row r="34">
          <cell r="D34">
            <v>0.03</v>
          </cell>
          <cell r="F34">
            <v>5.826396953694031E-3</v>
          </cell>
          <cell r="G34">
            <v>4.9000000000000002E-2</v>
          </cell>
          <cell r="H34">
            <v>9.217360304630598E-2</v>
          </cell>
        </row>
        <row r="35">
          <cell r="D35">
            <v>0.04</v>
          </cell>
          <cell r="F35">
            <v>5.826396953694031E-3</v>
          </cell>
          <cell r="G35">
            <v>4.9000000000000002E-2</v>
          </cell>
          <cell r="H35">
            <v>9.217360304630598E-2</v>
          </cell>
        </row>
        <row r="36">
          <cell r="D36">
            <v>0.03</v>
          </cell>
          <cell r="F36">
            <v>5.826396953694031E-3</v>
          </cell>
          <cell r="G36">
            <v>4.9000000000000002E-2</v>
          </cell>
          <cell r="H36">
            <v>9.217360304630598E-2</v>
          </cell>
        </row>
        <row r="37">
          <cell r="D37">
            <v>0.03</v>
          </cell>
          <cell r="F37">
            <v>5.826396953694031E-3</v>
          </cell>
          <cell r="G37">
            <v>4.9000000000000002E-2</v>
          </cell>
          <cell r="H37">
            <v>9.217360304630598E-2</v>
          </cell>
        </row>
        <row r="38">
          <cell r="D38">
            <v>0.09</v>
          </cell>
          <cell r="F38">
            <v>5.826396953694031E-3</v>
          </cell>
          <cell r="G38">
            <v>4.9000000000000002E-2</v>
          </cell>
          <cell r="H38">
            <v>9.217360304630598E-2</v>
          </cell>
        </row>
        <row r="39">
          <cell r="D39">
            <v>0.06</v>
          </cell>
          <cell r="F39">
            <v>5.826396953694031E-3</v>
          </cell>
          <cell r="G39">
            <v>4.9000000000000002E-2</v>
          </cell>
          <cell r="H39">
            <v>9.217360304630598E-2</v>
          </cell>
        </row>
        <row r="40">
          <cell r="D40">
            <v>0.04</v>
          </cell>
          <cell r="F40">
            <v>5.826396953694031E-3</v>
          </cell>
          <cell r="G40">
            <v>4.9000000000000002E-2</v>
          </cell>
          <cell r="H40">
            <v>9.217360304630598E-2</v>
          </cell>
        </row>
        <row r="41">
          <cell r="D41">
            <v>0.02</v>
          </cell>
          <cell r="F41">
            <v>5.826396953694031E-3</v>
          </cell>
          <cell r="G41">
            <v>4.9000000000000002E-2</v>
          </cell>
          <cell r="H41">
            <v>9.217360304630598E-2</v>
          </cell>
        </row>
        <row r="42">
          <cell r="D42">
            <v>0.03</v>
          </cell>
          <cell r="F42">
            <v>5.826396953694031E-3</v>
          </cell>
          <cell r="G42">
            <v>4.9000000000000002E-2</v>
          </cell>
          <cell r="H42">
            <v>9.217360304630598E-2</v>
          </cell>
        </row>
        <row r="43">
          <cell r="D43">
            <v>0.05</v>
          </cell>
          <cell r="F43">
            <v>5.826396953694031E-3</v>
          </cell>
          <cell r="G43">
            <v>4.9000000000000002E-2</v>
          </cell>
          <cell r="H43">
            <v>9.217360304630598E-2</v>
          </cell>
        </row>
        <row r="44">
          <cell r="D44">
            <v>0.05</v>
          </cell>
          <cell r="F44">
            <v>5.826396953694031E-3</v>
          </cell>
          <cell r="G44">
            <v>4.9000000000000002E-2</v>
          </cell>
          <cell r="H44">
            <v>9.217360304630598E-2</v>
          </cell>
        </row>
      </sheetData>
      <sheetData sheetId="7">
        <row r="24">
          <cell r="C24">
            <v>5</v>
          </cell>
          <cell r="E24">
            <v>0.58336408374551407</v>
          </cell>
          <cell r="F24">
            <v>5.0999999999999996</v>
          </cell>
          <cell r="G24">
            <v>9.6166359162544843</v>
          </cell>
        </row>
        <row r="25">
          <cell r="C25">
            <v>10</v>
          </cell>
          <cell r="E25">
            <v>0.58336408374551407</v>
          </cell>
          <cell r="F25">
            <v>5.0999999999999996</v>
          </cell>
          <cell r="G25">
            <v>9.6166359162544843</v>
          </cell>
        </row>
        <row r="26">
          <cell r="C26">
            <v>3</v>
          </cell>
          <cell r="E26">
            <v>0.58336408374551407</v>
          </cell>
          <cell r="F26">
            <v>5.0999999999999996</v>
          </cell>
          <cell r="G26">
            <v>9.6166359162544843</v>
          </cell>
        </row>
        <row r="27">
          <cell r="C27">
            <v>8</v>
          </cell>
          <cell r="E27">
            <v>0.58336408374551407</v>
          </cell>
          <cell r="F27">
            <v>5.0999999999999996</v>
          </cell>
          <cell r="G27">
            <v>9.6166359162544843</v>
          </cell>
        </row>
        <row r="28">
          <cell r="C28">
            <v>2</v>
          </cell>
          <cell r="E28">
            <v>0.58336408374551407</v>
          </cell>
          <cell r="F28">
            <v>5.0999999999999996</v>
          </cell>
          <cell r="G28">
            <v>9.6166359162544843</v>
          </cell>
        </row>
        <row r="29">
          <cell r="C29">
            <v>1</v>
          </cell>
          <cell r="E29">
            <v>0.58336408374551407</v>
          </cell>
          <cell r="F29">
            <v>5.0999999999999996</v>
          </cell>
          <cell r="G29">
            <v>9.6166359162544843</v>
          </cell>
        </row>
        <row r="30">
          <cell r="C30">
            <v>6</v>
          </cell>
          <cell r="E30">
            <v>0.58336408374551407</v>
          </cell>
          <cell r="F30">
            <v>5.0999999999999996</v>
          </cell>
          <cell r="G30">
            <v>9.6166359162544843</v>
          </cell>
        </row>
        <row r="31">
          <cell r="C31">
            <v>7</v>
          </cell>
          <cell r="E31">
            <v>0.58336408374551407</v>
          </cell>
          <cell r="F31">
            <v>5.0999999999999996</v>
          </cell>
          <cell r="G31">
            <v>9.6166359162544843</v>
          </cell>
        </row>
        <row r="32">
          <cell r="C32">
            <v>2</v>
          </cell>
          <cell r="E32">
            <v>0.58336408374551407</v>
          </cell>
          <cell r="F32">
            <v>5.0999999999999996</v>
          </cell>
          <cell r="G32">
            <v>9.6166359162544843</v>
          </cell>
        </row>
        <row r="33">
          <cell r="C33">
            <v>7</v>
          </cell>
          <cell r="E33">
            <v>0.58336408374551407</v>
          </cell>
          <cell r="F33">
            <v>5.0999999999999996</v>
          </cell>
          <cell r="G33">
            <v>9.6166359162544843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 0-1"/>
      <sheetName val="Ejemplo 0-1 (Solución)"/>
      <sheetName val="Ejemplo 0-2"/>
      <sheetName val="Ejemplo 0-2 (Solución)"/>
      <sheetName val="Ejemplo 1"/>
      <sheetName val="Ejemplo 1 (solución)"/>
      <sheetName val="Ejemplo 2"/>
      <sheetName val="Ejemplo 2 (solución)"/>
      <sheetName val="Ejemplo 3"/>
      <sheetName val="Ejemplo 3 (solución)"/>
      <sheetName val="Tablas 3 Sigma"/>
      <sheetName val="Ejemplo 4"/>
      <sheetName val="Ejemplo 4 (Solución)"/>
      <sheetName val="Ejemplo 5"/>
      <sheetName val="Ejemplo 5 (Solución)"/>
      <sheetName val="Ejemplos 6 y 7 (no usados)"/>
      <sheetName val="Ejemplo 6"/>
      <sheetName val="Ejemplo 6 (Solución)"/>
      <sheetName val="Ejemplo 7"/>
      <sheetName val="Ejemplo 7 (Solución)"/>
      <sheetName val="Ejemplo 8 (Solución)"/>
      <sheetName val="Ejemplos 6 y 7"/>
      <sheetName val="Ejemplo 8"/>
      <sheetName val="Ejemplo 9"/>
      <sheetName val="Ejemplo 9 (Solución)"/>
      <sheetName val="Ejemplo 10 (Solució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2</v>
          </cell>
          <cell r="C3">
            <v>1.88</v>
          </cell>
          <cell r="D3">
            <v>0</v>
          </cell>
          <cell r="E3">
            <v>3.2679999999999998</v>
          </cell>
          <cell r="F3">
            <v>1.1279999999999999</v>
          </cell>
        </row>
        <row r="4">
          <cell r="B4">
            <v>3</v>
          </cell>
          <cell r="C4">
            <v>1.0229999999999999</v>
          </cell>
          <cell r="D4">
            <v>0</v>
          </cell>
          <cell r="E4">
            <v>2.5739999999999998</v>
          </cell>
          <cell r="F4">
            <v>1.6930000000000001</v>
          </cell>
        </row>
        <row r="5">
          <cell r="B5">
            <v>4</v>
          </cell>
          <cell r="C5">
            <v>0.72899999999999998</v>
          </cell>
          <cell r="D5">
            <v>0</v>
          </cell>
          <cell r="E5">
            <v>2.282</v>
          </cell>
          <cell r="F5">
            <v>2.0590000000000002</v>
          </cell>
        </row>
        <row r="6">
          <cell r="B6">
            <v>5</v>
          </cell>
          <cell r="C6">
            <v>0.57699999999999996</v>
          </cell>
          <cell r="D6">
            <v>0</v>
          </cell>
          <cell r="E6">
            <v>2.1139999999999999</v>
          </cell>
          <cell r="F6">
            <v>2.3260000000000001</v>
          </cell>
        </row>
        <row r="7">
          <cell r="B7">
            <v>6</v>
          </cell>
          <cell r="C7">
            <v>0.48299999999999998</v>
          </cell>
          <cell r="D7">
            <v>0</v>
          </cell>
          <cell r="E7">
            <v>2.004</v>
          </cell>
          <cell r="F7">
            <v>2.5339999999999998</v>
          </cell>
        </row>
        <row r="8">
          <cell r="B8">
            <v>7</v>
          </cell>
          <cell r="C8">
            <v>0.41899999999999998</v>
          </cell>
          <cell r="D8">
            <v>7.5999999999999998E-2</v>
          </cell>
          <cell r="E8">
            <v>1.9239999999999999</v>
          </cell>
          <cell r="F8">
            <v>2.7040000000000002</v>
          </cell>
        </row>
        <row r="9">
          <cell r="B9">
            <v>8</v>
          </cell>
          <cell r="C9">
            <v>0.373</v>
          </cell>
          <cell r="D9">
            <v>0.13600000000000001</v>
          </cell>
          <cell r="E9">
            <v>1.8640000000000001</v>
          </cell>
          <cell r="F9">
            <v>2.847</v>
          </cell>
        </row>
        <row r="10">
          <cell r="B10">
            <v>9</v>
          </cell>
          <cell r="C10">
            <v>0.33700000000000002</v>
          </cell>
          <cell r="D10">
            <v>0.184</v>
          </cell>
          <cell r="E10">
            <v>1.8160000000000001</v>
          </cell>
          <cell r="F10">
            <v>2.97</v>
          </cell>
        </row>
        <row r="11">
          <cell r="B11">
            <v>10</v>
          </cell>
          <cell r="C11">
            <v>0.308</v>
          </cell>
          <cell r="D11">
            <v>0.223</v>
          </cell>
          <cell r="E11">
            <v>1.7769999999999999</v>
          </cell>
          <cell r="F11">
            <v>3.0779999999999998</v>
          </cell>
        </row>
        <row r="12">
          <cell r="B12">
            <v>11</v>
          </cell>
          <cell r="C12">
            <v>0.28499999999999998</v>
          </cell>
          <cell r="D12">
            <v>0.25600000000000001</v>
          </cell>
          <cell r="E12">
            <v>1.744</v>
          </cell>
          <cell r="F12">
            <v>3.173</v>
          </cell>
        </row>
        <row r="13">
          <cell r="B13">
            <v>12</v>
          </cell>
          <cell r="C13">
            <v>0.26600000000000001</v>
          </cell>
          <cell r="D13">
            <v>0.28399999999999997</v>
          </cell>
          <cell r="E13">
            <v>1.7170000000000001</v>
          </cell>
          <cell r="F13">
            <v>3.258</v>
          </cell>
        </row>
        <row r="14">
          <cell r="B14">
            <v>13</v>
          </cell>
          <cell r="C14">
            <v>0.249</v>
          </cell>
          <cell r="D14">
            <v>0.308</v>
          </cell>
          <cell r="E14">
            <v>1.6919999999999999</v>
          </cell>
          <cell r="F14">
            <v>3.3359999999999999</v>
          </cell>
        </row>
        <row r="15">
          <cell r="B15">
            <v>14</v>
          </cell>
          <cell r="C15">
            <v>0.23499999999999999</v>
          </cell>
          <cell r="D15">
            <v>0.32900000000000001</v>
          </cell>
          <cell r="E15">
            <v>1.671</v>
          </cell>
          <cell r="F15">
            <v>3.407</v>
          </cell>
        </row>
        <row r="16">
          <cell r="B16">
            <v>15</v>
          </cell>
          <cell r="C16">
            <v>0.223</v>
          </cell>
          <cell r="D16">
            <v>0.34799999999999998</v>
          </cell>
          <cell r="E16">
            <v>1.6519999999999999</v>
          </cell>
          <cell r="F16">
            <v>3.472</v>
          </cell>
        </row>
      </sheetData>
      <sheetData sheetId="11"/>
      <sheetData sheetId="12"/>
      <sheetData sheetId="13">
        <row r="24">
          <cell r="B24">
            <v>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workbookViewId="0">
      <selection activeCell="B2" sqref="B2"/>
    </sheetView>
  </sheetViews>
  <sheetFormatPr defaultColWidth="9.140625" defaultRowHeight="12.75" x14ac:dyDescent="0.2"/>
  <cols>
    <col min="1" max="1" width="9.140625" style="2"/>
    <col min="2" max="2" width="31.28515625" style="2" customWidth="1"/>
    <col min="3" max="3" width="9.140625" style="2"/>
    <col min="4" max="4" width="10.5703125" style="2" bestFit="1" customWidth="1"/>
    <col min="5" max="5" width="13" style="2" customWidth="1"/>
    <col min="6" max="6" width="9.140625" style="2"/>
    <col min="7" max="7" width="11" style="2" bestFit="1" customWidth="1"/>
    <col min="8" max="256" width="9.140625" style="2"/>
    <col min="257" max="257" width="18.5703125" style="2" customWidth="1"/>
    <col min="258" max="258" width="9.140625" style="2"/>
    <col min="259" max="259" width="10.140625" style="2" customWidth="1"/>
    <col min="260" max="260" width="9.140625" style="2"/>
    <col min="261" max="261" width="17.42578125" style="2" customWidth="1"/>
    <col min="262" max="512" width="9.140625" style="2"/>
    <col min="513" max="513" width="18.5703125" style="2" customWidth="1"/>
    <col min="514" max="514" width="9.140625" style="2"/>
    <col min="515" max="515" width="10.140625" style="2" customWidth="1"/>
    <col min="516" max="516" width="9.140625" style="2"/>
    <col min="517" max="517" width="17.42578125" style="2" customWidth="1"/>
    <col min="518" max="768" width="9.140625" style="2"/>
    <col min="769" max="769" width="18.5703125" style="2" customWidth="1"/>
    <col min="770" max="770" width="9.140625" style="2"/>
    <col min="771" max="771" width="10.140625" style="2" customWidth="1"/>
    <col min="772" max="772" width="9.140625" style="2"/>
    <col min="773" max="773" width="17.42578125" style="2" customWidth="1"/>
    <col min="774" max="1024" width="9.140625" style="2"/>
    <col min="1025" max="1025" width="18.5703125" style="2" customWidth="1"/>
    <col min="1026" max="1026" width="9.140625" style="2"/>
    <col min="1027" max="1027" width="10.140625" style="2" customWidth="1"/>
    <col min="1028" max="1028" width="9.140625" style="2"/>
    <col min="1029" max="1029" width="17.42578125" style="2" customWidth="1"/>
    <col min="1030" max="1280" width="9.140625" style="2"/>
    <col min="1281" max="1281" width="18.5703125" style="2" customWidth="1"/>
    <col min="1282" max="1282" width="9.140625" style="2"/>
    <col min="1283" max="1283" width="10.140625" style="2" customWidth="1"/>
    <col min="1284" max="1284" width="9.140625" style="2"/>
    <col min="1285" max="1285" width="17.42578125" style="2" customWidth="1"/>
    <col min="1286" max="1536" width="9.140625" style="2"/>
    <col min="1537" max="1537" width="18.5703125" style="2" customWidth="1"/>
    <col min="1538" max="1538" width="9.140625" style="2"/>
    <col min="1539" max="1539" width="10.140625" style="2" customWidth="1"/>
    <col min="1540" max="1540" width="9.140625" style="2"/>
    <col min="1541" max="1541" width="17.42578125" style="2" customWidth="1"/>
    <col min="1542" max="1792" width="9.140625" style="2"/>
    <col min="1793" max="1793" width="18.5703125" style="2" customWidth="1"/>
    <col min="1794" max="1794" width="9.140625" style="2"/>
    <col min="1795" max="1795" width="10.140625" style="2" customWidth="1"/>
    <col min="1796" max="1796" width="9.140625" style="2"/>
    <col min="1797" max="1797" width="17.42578125" style="2" customWidth="1"/>
    <col min="1798" max="2048" width="9.140625" style="2"/>
    <col min="2049" max="2049" width="18.5703125" style="2" customWidth="1"/>
    <col min="2050" max="2050" width="9.140625" style="2"/>
    <col min="2051" max="2051" width="10.140625" style="2" customWidth="1"/>
    <col min="2052" max="2052" width="9.140625" style="2"/>
    <col min="2053" max="2053" width="17.42578125" style="2" customWidth="1"/>
    <col min="2054" max="2304" width="9.140625" style="2"/>
    <col min="2305" max="2305" width="18.5703125" style="2" customWidth="1"/>
    <col min="2306" max="2306" width="9.140625" style="2"/>
    <col min="2307" max="2307" width="10.140625" style="2" customWidth="1"/>
    <col min="2308" max="2308" width="9.140625" style="2"/>
    <col min="2309" max="2309" width="17.42578125" style="2" customWidth="1"/>
    <col min="2310" max="2560" width="9.140625" style="2"/>
    <col min="2561" max="2561" width="18.5703125" style="2" customWidth="1"/>
    <col min="2562" max="2562" width="9.140625" style="2"/>
    <col min="2563" max="2563" width="10.140625" style="2" customWidth="1"/>
    <col min="2564" max="2564" width="9.140625" style="2"/>
    <col min="2565" max="2565" width="17.42578125" style="2" customWidth="1"/>
    <col min="2566" max="2816" width="9.140625" style="2"/>
    <col min="2817" max="2817" width="18.5703125" style="2" customWidth="1"/>
    <col min="2818" max="2818" width="9.140625" style="2"/>
    <col min="2819" max="2819" width="10.140625" style="2" customWidth="1"/>
    <col min="2820" max="2820" width="9.140625" style="2"/>
    <col min="2821" max="2821" width="17.42578125" style="2" customWidth="1"/>
    <col min="2822" max="3072" width="9.140625" style="2"/>
    <col min="3073" max="3073" width="18.5703125" style="2" customWidth="1"/>
    <col min="3074" max="3074" width="9.140625" style="2"/>
    <col min="3075" max="3075" width="10.140625" style="2" customWidth="1"/>
    <col min="3076" max="3076" width="9.140625" style="2"/>
    <col min="3077" max="3077" width="17.42578125" style="2" customWidth="1"/>
    <col min="3078" max="3328" width="9.140625" style="2"/>
    <col min="3329" max="3329" width="18.5703125" style="2" customWidth="1"/>
    <col min="3330" max="3330" width="9.140625" style="2"/>
    <col min="3331" max="3331" width="10.140625" style="2" customWidth="1"/>
    <col min="3332" max="3332" width="9.140625" style="2"/>
    <col min="3333" max="3333" width="17.42578125" style="2" customWidth="1"/>
    <col min="3334" max="3584" width="9.140625" style="2"/>
    <col min="3585" max="3585" width="18.5703125" style="2" customWidth="1"/>
    <col min="3586" max="3586" width="9.140625" style="2"/>
    <col min="3587" max="3587" width="10.140625" style="2" customWidth="1"/>
    <col min="3588" max="3588" width="9.140625" style="2"/>
    <col min="3589" max="3589" width="17.42578125" style="2" customWidth="1"/>
    <col min="3590" max="3840" width="9.140625" style="2"/>
    <col min="3841" max="3841" width="18.5703125" style="2" customWidth="1"/>
    <col min="3842" max="3842" width="9.140625" style="2"/>
    <col min="3843" max="3843" width="10.140625" style="2" customWidth="1"/>
    <col min="3844" max="3844" width="9.140625" style="2"/>
    <col min="3845" max="3845" width="17.42578125" style="2" customWidth="1"/>
    <col min="3846" max="4096" width="9.140625" style="2"/>
    <col min="4097" max="4097" width="18.5703125" style="2" customWidth="1"/>
    <col min="4098" max="4098" width="9.140625" style="2"/>
    <col min="4099" max="4099" width="10.140625" style="2" customWidth="1"/>
    <col min="4100" max="4100" width="9.140625" style="2"/>
    <col min="4101" max="4101" width="17.42578125" style="2" customWidth="1"/>
    <col min="4102" max="4352" width="9.140625" style="2"/>
    <col min="4353" max="4353" width="18.5703125" style="2" customWidth="1"/>
    <col min="4354" max="4354" width="9.140625" style="2"/>
    <col min="4355" max="4355" width="10.140625" style="2" customWidth="1"/>
    <col min="4356" max="4356" width="9.140625" style="2"/>
    <col min="4357" max="4357" width="17.42578125" style="2" customWidth="1"/>
    <col min="4358" max="4608" width="9.140625" style="2"/>
    <col min="4609" max="4609" width="18.5703125" style="2" customWidth="1"/>
    <col min="4610" max="4610" width="9.140625" style="2"/>
    <col min="4611" max="4611" width="10.140625" style="2" customWidth="1"/>
    <col min="4612" max="4612" width="9.140625" style="2"/>
    <col min="4613" max="4613" width="17.42578125" style="2" customWidth="1"/>
    <col min="4614" max="4864" width="9.140625" style="2"/>
    <col min="4865" max="4865" width="18.5703125" style="2" customWidth="1"/>
    <col min="4866" max="4866" width="9.140625" style="2"/>
    <col min="4867" max="4867" width="10.140625" style="2" customWidth="1"/>
    <col min="4868" max="4868" width="9.140625" style="2"/>
    <col min="4869" max="4869" width="17.42578125" style="2" customWidth="1"/>
    <col min="4870" max="5120" width="9.140625" style="2"/>
    <col min="5121" max="5121" width="18.5703125" style="2" customWidth="1"/>
    <col min="5122" max="5122" width="9.140625" style="2"/>
    <col min="5123" max="5123" width="10.140625" style="2" customWidth="1"/>
    <col min="5124" max="5124" width="9.140625" style="2"/>
    <col min="5125" max="5125" width="17.42578125" style="2" customWidth="1"/>
    <col min="5126" max="5376" width="9.140625" style="2"/>
    <col min="5377" max="5377" width="18.5703125" style="2" customWidth="1"/>
    <col min="5378" max="5378" width="9.140625" style="2"/>
    <col min="5379" max="5379" width="10.140625" style="2" customWidth="1"/>
    <col min="5380" max="5380" width="9.140625" style="2"/>
    <col min="5381" max="5381" width="17.42578125" style="2" customWidth="1"/>
    <col min="5382" max="5632" width="9.140625" style="2"/>
    <col min="5633" max="5633" width="18.5703125" style="2" customWidth="1"/>
    <col min="5634" max="5634" width="9.140625" style="2"/>
    <col min="5635" max="5635" width="10.140625" style="2" customWidth="1"/>
    <col min="5636" max="5636" width="9.140625" style="2"/>
    <col min="5637" max="5637" width="17.42578125" style="2" customWidth="1"/>
    <col min="5638" max="5888" width="9.140625" style="2"/>
    <col min="5889" max="5889" width="18.5703125" style="2" customWidth="1"/>
    <col min="5890" max="5890" width="9.140625" style="2"/>
    <col min="5891" max="5891" width="10.140625" style="2" customWidth="1"/>
    <col min="5892" max="5892" width="9.140625" style="2"/>
    <col min="5893" max="5893" width="17.42578125" style="2" customWidth="1"/>
    <col min="5894" max="6144" width="9.140625" style="2"/>
    <col min="6145" max="6145" width="18.5703125" style="2" customWidth="1"/>
    <col min="6146" max="6146" width="9.140625" style="2"/>
    <col min="6147" max="6147" width="10.140625" style="2" customWidth="1"/>
    <col min="6148" max="6148" width="9.140625" style="2"/>
    <col min="6149" max="6149" width="17.42578125" style="2" customWidth="1"/>
    <col min="6150" max="6400" width="9.140625" style="2"/>
    <col min="6401" max="6401" width="18.5703125" style="2" customWidth="1"/>
    <col min="6402" max="6402" width="9.140625" style="2"/>
    <col min="6403" max="6403" width="10.140625" style="2" customWidth="1"/>
    <col min="6404" max="6404" width="9.140625" style="2"/>
    <col min="6405" max="6405" width="17.42578125" style="2" customWidth="1"/>
    <col min="6406" max="6656" width="9.140625" style="2"/>
    <col min="6657" max="6657" width="18.5703125" style="2" customWidth="1"/>
    <col min="6658" max="6658" width="9.140625" style="2"/>
    <col min="6659" max="6659" width="10.140625" style="2" customWidth="1"/>
    <col min="6660" max="6660" width="9.140625" style="2"/>
    <col min="6661" max="6661" width="17.42578125" style="2" customWidth="1"/>
    <col min="6662" max="6912" width="9.140625" style="2"/>
    <col min="6913" max="6913" width="18.5703125" style="2" customWidth="1"/>
    <col min="6914" max="6914" width="9.140625" style="2"/>
    <col min="6915" max="6915" width="10.140625" style="2" customWidth="1"/>
    <col min="6916" max="6916" width="9.140625" style="2"/>
    <col min="6917" max="6917" width="17.42578125" style="2" customWidth="1"/>
    <col min="6918" max="7168" width="9.140625" style="2"/>
    <col min="7169" max="7169" width="18.5703125" style="2" customWidth="1"/>
    <col min="7170" max="7170" width="9.140625" style="2"/>
    <col min="7171" max="7171" width="10.140625" style="2" customWidth="1"/>
    <col min="7172" max="7172" width="9.140625" style="2"/>
    <col min="7173" max="7173" width="17.42578125" style="2" customWidth="1"/>
    <col min="7174" max="7424" width="9.140625" style="2"/>
    <col min="7425" max="7425" width="18.5703125" style="2" customWidth="1"/>
    <col min="7426" max="7426" width="9.140625" style="2"/>
    <col min="7427" max="7427" width="10.140625" style="2" customWidth="1"/>
    <col min="7428" max="7428" width="9.140625" style="2"/>
    <col min="7429" max="7429" width="17.42578125" style="2" customWidth="1"/>
    <col min="7430" max="7680" width="9.140625" style="2"/>
    <col min="7681" max="7681" width="18.5703125" style="2" customWidth="1"/>
    <col min="7682" max="7682" width="9.140625" style="2"/>
    <col min="7683" max="7683" width="10.140625" style="2" customWidth="1"/>
    <col min="7684" max="7684" width="9.140625" style="2"/>
    <col min="7685" max="7685" width="17.42578125" style="2" customWidth="1"/>
    <col min="7686" max="7936" width="9.140625" style="2"/>
    <col min="7937" max="7937" width="18.5703125" style="2" customWidth="1"/>
    <col min="7938" max="7938" width="9.140625" style="2"/>
    <col min="7939" max="7939" width="10.140625" style="2" customWidth="1"/>
    <col min="7940" max="7940" width="9.140625" style="2"/>
    <col min="7941" max="7941" width="17.42578125" style="2" customWidth="1"/>
    <col min="7942" max="8192" width="9.140625" style="2"/>
    <col min="8193" max="8193" width="18.5703125" style="2" customWidth="1"/>
    <col min="8194" max="8194" width="9.140625" style="2"/>
    <col min="8195" max="8195" width="10.140625" style="2" customWidth="1"/>
    <col min="8196" max="8196" width="9.140625" style="2"/>
    <col min="8197" max="8197" width="17.42578125" style="2" customWidth="1"/>
    <col min="8198" max="8448" width="9.140625" style="2"/>
    <col min="8449" max="8449" width="18.5703125" style="2" customWidth="1"/>
    <col min="8450" max="8450" width="9.140625" style="2"/>
    <col min="8451" max="8451" width="10.140625" style="2" customWidth="1"/>
    <col min="8452" max="8452" width="9.140625" style="2"/>
    <col min="8453" max="8453" width="17.42578125" style="2" customWidth="1"/>
    <col min="8454" max="8704" width="9.140625" style="2"/>
    <col min="8705" max="8705" width="18.5703125" style="2" customWidth="1"/>
    <col min="8706" max="8706" width="9.140625" style="2"/>
    <col min="8707" max="8707" width="10.140625" style="2" customWidth="1"/>
    <col min="8708" max="8708" width="9.140625" style="2"/>
    <col min="8709" max="8709" width="17.42578125" style="2" customWidth="1"/>
    <col min="8710" max="8960" width="9.140625" style="2"/>
    <col min="8961" max="8961" width="18.5703125" style="2" customWidth="1"/>
    <col min="8962" max="8962" width="9.140625" style="2"/>
    <col min="8963" max="8963" width="10.140625" style="2" customWidth="1"/>
    <col min="8964" max="8964" width="9.140625" style="2"/>
    <col min="8965" max="8965" width="17.42578125" style="2" customWidth="1"/>
    <col min="8966" max="9216" width="9.140625" style="2"/>
    <col min="9217" max="9217" width="18.5703125" style="2" customWidth="1"/>
    <col min="9218" max="9218" width="9.140625" style="2"/>
    <col min="9219" max="9219" width="10.140625" style="2" customWidth="1"/>
    <col min="9220" max="9220" width="9.140625" style="2"/>
    <col min="9221" max="9221" width="17.42578125" style="2" customWidth="1"/>
    <col min="9222" max="9472" width="9.140625" style="2"/>
    <col min="9473" max="9473" width="18.5703125" style="2" customWidth="1"/>
    <col min="9474" max="9474" width="9.140625" style="2"/>
    <col min="9475" max="9475" width="10.140625" style="2" customWidth="1"/>
    <col min="9476" max="9476" width="9.140625" style="2"/>
    <col min="9477" max="9477" width="17.42578125" style="2" customWidth="1"/>
    <col min="9478" max="9728" width="9.140625" style="2"/>
    <col min="9729" max="9729" width="18.5703125" style="2" customWidth="1"/>
    <col min="9730" max="9730" width="9.140625" style="2"/>
    <col min="9731" max="9731" width="10.140625" style="2" customWidth="1"/>
    <col min="9732" max="9732" width="9.140625" style="2"/>
    <col min="9733" max="9733" width="17.42578125" style="2" customWidth="1"/>
    <col min="9734" max="9984" width="9.140625" style="2"/>
    <col min="9985" max="9985" width="18.5703125" style="2" customWidth="1"/>
    <col min="9986" max="9986" width="9.140625" style="2"/>
    <col min="9987" max="9987" width="10.140625" style="2" customWidth="1"/>
    <col min="9988" max="9988" width="9.140625" style="2"/>
    <col min="9989" max="9989" width="17.42578125" style="2" customWidth="1"/>
    <col min="9990" max="10240" width="9.140625" style="2"/>
    <col min="10241" max="10241" width="18.5703125" style="2" customWidth="1"/>
    <col min="10242" max="10242" width="9.140625" style="2"/>
    <col min="10243" max="10243" width="10.140625" style="2" customWidth="1"/>
    <col min="10244" max="10244" width="9.140625" style="2"/>
    <col min="10245" max="10245" width="17.42578125" style="2" customWidth="1"/>
    <col min="10246" max="10496" width="9.140625" style="2"/>
    <col min="10497" max="10497" width="18.5703125" style="2" customWidth="1"/>
    <col min="10498" max="10498" width="9.140625" style="2"/>
    <col min="10499" max="10499" width="10.140625" style="2" customWidth="1"/>
    <col min="10500" max="10500" width="9.140625" style="2"/>
    <col min="10501" max="10501" width="17.42578125" style="2" customWidth="1"/>
    <col min="10502" max="10752" width="9.140625" style="2"/>
    <col min="10753" max="10753" width="18.5703125" style="2" customWidth="1"/>
    <col min="10754" max="10754" width="9.140625" style="2"/>
    <col min="10755" max="10755" width="10.140625" style="2" customWidth="1"/>
    <col min="10756" max="10756" width="9.140625" style="2"/>
    <col min="10757" max="10757" width="17.42578125" style="2" customWidth="1"/>
    <col min="10758" max="11008" width="9.140625" style="2"/>
    <col min="11009" max="11009" width="18.5703125" style="2" customWidth="1"/>
    <col min="11010" max="11010" width="9.140625" style="2"/>
    <col min="11011" max="11011" width="10.140625" style="2" customWidth="1"/>
    <col min="11012" max="11012" width="9.140625" style="2"/>
    <col min="11013" max="11013" width="17.42578125" style="2" customWidth="1"/>
    <col min="11014" max="11264" width="9.140625" style="2"/>
    <col min="11265" max="11265" width="18.5703125" style="2" customWidth="1"/>
    <col min="11266" max="11266" width="9.140625" style="2"/>
    <col min="11267" max="11267" width="10.140625" style="2" customWidth="1"/>
    <col min="11268" max="11268" width="9.140625" style="2"/>
    <col min="11269" max="11269" width="17.42578125" style="2" customWidth="1"/>
    <col min="11270" max="11520" width="9.140625" style="2"/>
    <col min="11521" max="11521" width="18.5703125" style="2" customWidth="1"/>
    <col min="11522" max="11522" width="9.140625" style="2"/>
    <col min="11523" max="11523" width="10.140625" style="2" customWidth="1"/>
    <col min="11524" max="11524" width="9.140625" style="2"/>
    <col min="11525" max="11525" width="17.42578125" style="2" customWidth="1"/>
    <col min="11526" max="11776" width="9.140625" style="2"/>
    <col min="11777" max="11777" width="18.5703125" style="2" customWidth="1"/>
    <col min="11778" max="11778" width="9.140625" style="2"/>
    <col min="11779" max="11779" width="10.140625" style="2" customWidth="1"/>
    <col min="11780" max="11780" width="9.140625" style="2"/>
    <col min="11781" max="11781" width="17.42578125" style="2" customWidth="1"/>
    <col min="11782" max="12032" width="9.140625" style="2"/>
    <col min="12033" max="12033" width="18.5703125" style="2" customWidth="1"/>
    <col min="12034" max="12034" width="9.140625" style="2"/>
    <col min="12035" max="12035" width="10.140625" style="2" customWidth="1"/>
    <col min="12036" max="12036" width="9.140625" style="2"/>
    <col min="12037" max="12037" width="17.42578125" style="2" customWidth="1"/>
    <col min="12038" max="12288" width="9.140625" style="2"/>
    <col min="12289" max="12289" width="18.5703125" style="2" customWidth="1"/>
    <col min="12290" max="12290" width="9.140625" style="2"/>
    <col min="12291" max="12291" width="10.140625" style="2" customWidth="1"/>
    <col min="12292" max="12292" width="9.140625" style="2"/>
    <col min="12293" max="12293" width="17.42578125" style="2" customWidth="1"/>
    <col min="12294" max="12544" width="9.140625" style="2"/>
    <col min="12545" max="12545" width="18.5703125" style="2" customWidth="1"/>
    <col min="12546" max="12546" width="9.140625" style="2"/>
    <col min="12547" max="12547" width="10.140625" style="2" customWidth="1"/>
    <col min="12548" max="12548" width="9.140625" style="2"/>
    <col min="12549" max="12549" width="17.42578125" style="2" customWidth="1"/>
    <col min="12550" max="12800" width="9.140625" style="2"/>
    <col min="12801" max="12801" width="18.5703125" style="2" customWidth="1"/>
    <col min="12802" max="12802" width="9.140625" style="2"/>
    <col min="12803" max="12803" width="10.140625" style="2" customWidth="1"/>
    <col min="12804" max="12804" width="9.140625" style="2"/>
    <col min="12805" max="12805" width="17.42578125" style="2" customWidth="1"/>
    <col min="12806" max="13056" width="9.140625" style="2"/>
    <col min="13057" max="13057" width="18.5703125" style="2" customWidth="1"/>
    <col min="13058" max="13058" width="9.140625" style="2"/>
    <col min="13059" max="13059" width="10.140625" style="2" customWidth="1"/>
    <col min="13060" max="13060" width="9.140625" style="2"/>
    <col min="13061" max="13061" width="17.42578125" style="2" customWidth="1"/>
    <col min="13062" max="13312" width="9.140625" style="2"/>
    <col min="13313" max="13313" width="18.5703125" style="2" customWidth="1"/>
    <col min="13314" max="13314" width="9.140625" style="2"/>
    <col min="13315" max="13315" width="10.140625" style="2" customWidth="1"/>
    <col min="13316" max="13316" width="9.140625" style="2"/>
    <col min="13317" max="13317" width="17.42578125" style="2" customWidth="1"/>
    <col min="13318" max="13568" width="9.140625" style="2"/>
    <col min="13569" max="13569" width="18.5703125" style="2" customWidth="1"/>
    <col min="13570" max="13570" width="9.140625" style="2"/>
    <col min="13571" max="13571" width="10.140625" style="2" customWidth="1"/>
    <col min="13572" max="13572" width="9.140625" style="2"/>
    <col min="13573" max="13573" width="17.42578125" style="2" customWidth="1"/>
    <col min="13574" max="13824" width="9.140625" style="2"/>
    <col min="13825" max="13825" width="18.5703125" style="2" customWidth="1"/>
    <col min="13826" max="13826" width="9.140625" style="2"/>
    <col min="13827" max="13827" width="10.140625" style="2" customWidth="1"/>
    <col min="13828" max="13828" width="9.140625" style="2"/>
    <col min="13829" max="13829" width="17.42578125" style="2" customWidth="1"/>
    <col min="13830" max="14080" width="9.140625" style="2"/>
    <col min="14081" max="14081" width="18.5703125" style="2" customWidth="1"/>
    <col min="14082" max="14082" width="9.140625" style="2"/>
    <col min="14083" max="14083" width="10.140625" style="2" customWidth="1"/>
    <col min="14084" max="14084" width="9.140625" style="2"/>
    <col min="14085" max="14085" width="17.42578125" style="2" customWidth="1"/>
    <col min="14086" max="14336" width="9.140625" style="2"/>
    <col min="14337" max="14337" width="18.5703125" style="2" customWidth="1"/>
    <col min="14338" max="14338" width="9.140625" style="2"/>
    <col min="14339" max="14339" width="10.140625" style="2" customWidth="1"/>
    <col min="14340" max="14340" width="9.140625" style="2"/>
    <col min="14341" max="14341" width="17.42578125" style="2" customWidth="1"/>
    <col min="14342" max="14592" width="9.140625" style="2"/>
    <col min="14593" max="14593" width="18.5703125" style="2" customWidth="1"/>
    <col min="14594" max="14594" width="9.140625" style="2"/>
    <col min="14595" max="14595" width="10.140625" style="2" customWidth="1"/>
    <col min="14596" max="14596" width="9.140625" style="2"/>
    <col min="14597" max="14597" width="17.42578125" style="2" customWidth="1"/>
    <col min="14598" max="14848" width="9.140625" style="2"/>
    <col min="14849" max="14849" width="18.5703125" style="2" customWidth="1"/>
    <col min="14850" max="14850" width="9.140625" style="2"/>
    <col min="14851" max="14851" width="10.140625" style="2" customWidth="1"/>
    <col min="14852" max="14852" width="9.140625" style="2"/>
    <col min="14853" max="14853" width="17.42578125" style="2" customWidth="1"/>
    <col min="14854" max="15104" width="9.140625" style="2"/>
    <col min="15105" max="15105" width="18.5703125" style="2" customWidth="1"/>
    <col min="15106" max="15106" width="9.140625" style="2"/>
    <col min="15107" max="15107" width="10.140625" style="2" customWidth="1"/>
    <col min="15108" max="15108" width="9.140625" style="2"/>
    <col min="15109" max="15109" width="17.42578125" style="2" customWidth="1"/>
    <col min="15110" max="15360" width="9.140625" style="2"/>
    <col min="15361" max="15361" width="18.5703125" style="2" customWidth="1"/>
    <col min="15362" max="15362" width="9.140625" style="2"/>
    <col min="15363" max="15363" width="10.140625" style="2" customWidth="1"/>
    <col min="15364" max="15364" width="9.140625" style="2"/>
    <col min="15365" max="15365" width="17.42578125" style="2" customWidth="1"/>
    <col min="15366" max="15616" width="9.140625" style="2"/>
    <col min="15617" max="15617" width="18.5703125" style="2" customWidth="1"/>
    <col min="15618" max="15618" width="9.140625" style="2"/>
    <col min="15619" max="15619" width="10.140625" style="2" customWidth="1"/>
    <col min="15620" max="15620" width="9.140625" style="2"/>
    <col min="15621" max="15621" width="17.42578125" style="2" customWidth="1"/>
    <col min="15622" max="15872" width="9.140625" style="2"/>
    <col min="15873" max="15873" width="18.5703125" style="2" customWidth="1"/>
    <col min="15874" max="15874" width="9.140625" style="2"/>
    <col min="15875" max="15875" width="10.140625" style="2" customWidth="1"/>
    <col min="15876" max="15876" width="9.140625" style="2"/>
    <col min="15877" max="15877" width="17.42578125" style="2" customWidth="1"/>
    <col min="15878" max="16128" width="9.140625" style="2"/>
    <col min="16129" max="16129" width="18.5703125" style="2" customWidth="1"/>
    <col min="16130" max="16130" width="9.140625" style="2"/>
    <col min="16131" max="16131" width="10.140625" style="2" customWidth="1"/>
    <col min="16132" max="16132" width="9.140625" style="2"/>
    <col min="16133" max="16133" width="17.42578125" style="2" customWidth="1"/>
    <col min="16134" max="16384" width="9.140625" style="2"/>
  </cols>
  <sheetData>
    <row r="1" spans="2:4" x14ac:dyDescent="0.2">
      <c r="B1" s="1"/>
      <c r="C1" s="1"/>
      <c r="D1" s="1"/>
    </row>
    <row r="2" spans="2:4" x14ac:dyDescent="0.2">
      <c r="B2" s="3" t="s">
        <v>0</v>
      </c>
      <c r="C2" s="19">
        <v>20</v>
      </c>
    </row>
    <row r="3" spans="2:4" x14ac:dyDescent="0.2">
      <c r="B3" s="3" t="s">
        <v>1</v>
      </c>
      <c r="C3" s="19">
        <v>100</v>
      </c>
    </row>
    <row r="7" spans="2:4" ht="13.5" thickBot="1" x14ac:dyDescent="0.25">
      <c r="B7" s="3" t="s">
        <v>27</v>
      </c>
    </row>
    <row r="8" spans="2:4" x14ac:dyDescent="0.2">
      <c r="B8" s="4"/>
      <c r="C8" s="6"/>
    </row>
    <row r="9" spans="2:4" x14ac:dyDescent="0.2">
      <c r="B9" s="7" t="s">
        <v>29</v>
      </c>
      <c r="C9" s="9">
        <f>C2*C3</f>
        <v>2000</v>
      </c>
    </row>
    <row r="10" spans="2:4" x14ac:dyDescent="0.2">
      <c r="B10" s="7" t="s">
        <v>31</v>
      </c>
      <c r="C10" s="9">
        <f>SUM(C25:C44)</f>
        <v>98</v>
      </c>
    </row>
    <row r="11" spans="2:4" x14ac:dyDescent="0.2">
      <c r="B11" s="7" t="s">
        <v>30</v>
      </c>
      <c r="C11" s="9">
        <f>C10/C9</f>
        <v>4.9000000000000002E-2</v>
      </c>
    </row>
    <row r="12" spans="2:4" x14ac:dyDescent="0.2">
      <c r="B12" s="7" t="s">
        <v>32</v>
      </c>
      <c r="C12" s="9">
        <f>SQRT(((1-C11)*C11)/C3)</f>
        <v>2.1586801523152985E-2</v>
      </c>
    </row>
    <row r="13" spans="2:4" x14ac:dyDescent="0.2">
      <c r="B13" s="7" t="s">
        <v>2</v>
      </c>
      <c r="C13" s="9">
        <v>2</v>
      </c>
    </row>
    <row r="14" spans="2:4" x14ac:dyDescent="0.2">
      <c r="B14" s="7" t="s">
        <v>3</v>
      </c>
      <c r="C14" s="9">
        <f>C11+C12*C13</f>
        <v>9.217360304630598E-2</v>
      </c>
    </row>
    <row r="15" spans="2:4" x14ac:dyDescent="0.2">
      <c r="B15" s="7" t="s">
        <v>4</v>
      </c>
      <c r="C15" s="9">
        <f>C11</f>
        <v>4.9000000000000002E-2</v>
      </c>
    </row>
    <row r="16" spans="2:4" ht="13.5" thickBot="1" x14ac:dyDescent="0.25">
      <c r="B16" s="10" t="s">
        <v>5</v>
      </c>
      <c r="C16" s="12">
        <f>MAX(0,C11-C12*C13)</f>
        <v>5.826396953694031E-3</v>
      </c>
    </row>
    <row r="23" spans="2:8" ht="13.5" thickBot="1" x14ac:dyDescent="0.25">
      <c r="B23" s="3" t="s">
        <v>6</v>
      </c>
    </row>
    <row r="24" spans="2:8" x14ac:dyDescent="0.2">
      <c r="B24" s="13"/>
      <c r="C24" s="5" t="s">
        <v>33</v>
      </c>
      <c r="D24" s="6" t="s">
        <v>34</v>
      </c>
      <c r="E24" s="14" t="s">
        <v>35</v>
      </c>
      <c r="F24" s="14" t="s">
        <v>5</v>
      </c>
      <c r="G24" s="14" t="s">
        <v>4</v>
      </c>
      <c r="H24" s="14" t="s">
        <v>3</v>
      </c>
    </row>
    <row r="25" spans="2:8" x14ac:dyDescent="0.2">
      <c r="B25" s="15" t="s">
        <v>7</v>
      </c>
      <c r="C25" s="20">
        <v>5</v>
      </c>
      <c r="D25" s="21">
        <f>C25/$C$3</f>
        <v>0.05</v>
      </c>
      <c r="E25" s="16" t="str">
        <f>IF(D25&gt;$C$14,"Above UCL",IF(D25&lt;$C$16,"Below LCL",""))</f>
        <v/>
      </c>
      <c r="F25" s="17">
        <f t="shared" ref="F25:F44" si="0">$C$16</f>
        <v>5.826396953694031E-3</v>
      </c>
      <c r="G25" s="17">
        <f>$C$11</f>
        <v>4.9000000000000002E-2</v>
      </c>
      <c r="H25" s="17">
        <f t="shared" ref="H25:H44" si="1">$C$14</f>
        <v>9.217360304630598E-2</v>
      </c>
    </row>
    <row r="26" spans="2:8" x14ac:dyDescent="0.2">
      <c r="B26" s="15" t="s">
        <v>8</v>
      </c>
      <c r="C26" s="8">
        <v>7</v>
      </c>
      <c r="D26" s="9">
        <f t="shared" ref="D26:D44" si="2">C26/$C$3</f>
        <v>7.0000000000000007E-2</v>
      </c>
      <c r="E26" s="16" t="str">
        <f t="shared" ref="E26:E44" si="3">IF(D26&gt;$C$14,"Above UCL",IF(D26&lt;$C$16,"Below LCL",""))</f>
        <v/>
      </c>
      <c r="F26" s="17">
        <f t="shared" si="0"/>
        <v>5.826396953694031E-3</v>
      </c>
      <c r="G26" s="17">
        <f t="shared" ref="G26:G44" si="4">$C$11</f>
        <v>4.9000000000000002E-2</v>
      </c>
      <c r="H26" s="17">
        <f t="shared" si="1"/>
        <v>9.217360304630598E-2</v>
      </c>
    </row>
    <row r="27" spans="2:8" x14ac:dyDescent="0.2">
      <c r="B27" s="15" t="s">
        <v>9</v>
      </c>
      <c r="C27" s="8">
        <v>3</v>
      </c>
      <c r="D27" s="9">
        <f t="shared" si="2"/>
        <v>0.03</v>
      </c>
      <c r="E27" s="16" t="str">
        <f t="shared" si="3"/>
        <v/>
      </c>
      <c r="F27" s="17">
        <f t="shared" si="0"/>
        <v>5.826396953694031E-3</v>
      </c>
      <c r="G27" s="17">
        <f t="shared" si="4"/>
        <v>4.9000000000000002E-2</v>
      </c>
      <c r="H27" s="17">
        <f t="shared" si="1"/>
        <v>9.217360304630598E-2</v>
      </c>
    </row>
    <row r="28" spans="2:8" x14ac:dyDescent="0.2">
      <c r="B28" s="15" t="s">
        <v>10</v>
      </c>
      <c r="C28" s="8">
        <v>8</v>
      </c>
      <c r="D28" s="9">
        <f t="shared" si="2"/>
        <v>0.08</v>
      </c>
      <c r="E28" s="16" t="str">
        <f t="shared" si="3"/>
        <v/>
      </c>
      <c r="F28" s="17">
        <f t="shared" si="0"/>
        <v>5.826396953694031E-3</v>
      </c>
      <c r="G28" s="17">
        <f t="shared" si="4"/>
        <v>4.9000000000000002E-2</v>
      </c>
      <c r="H28" s="17">
        <f t="shared" si="1"/>
        <v>9.217360304630598E-2</v>
      </c>
    </row>
    <row r="29" spans="2:8" x14ac:dyDescent="0.2">
      <c r="B29" s="15" t="s">
        <v>11</v>
      </c>
      <c r="C29" s="8">
        <v>4</v>
      </c>
      <c r="D29" s="9">
        <f t="shared" si="2"/>
        <v>0.04</v>
      </c>
      <c r="E29" s="16" t="str">
        <f t="shared" si="3"/>
        <v/>
      </c>
      <c r="F29" s="17">
        <f t="shared" si="0"/>
        <v>5.826396953694031E-3</v>
      </c>
      <c r="G29" s="17">
        <f t="shared" si="4"/>
        <v>4.9000000000000002E-2</v>
      </c>
      <c r="H29" s="17">
        <f t="shared" si="1"/>
        <v>9.217360304630598E-2</v>
      </c>
    </row>
    <row r="30" spans="2:8" x14ac:dyDescent="0.2">
      <c r="B30" s="15" t="s">
        <v>12</v>
      </c>
      <c r="C30" s="8">
        <v>5</v>
      </c>
      <c r="D30" s="9">
        <f t="shared" si="2"/>
        <v>0.05</v>
      </c>
      <c r="E30" s="16" t="str">
        <f t="shared" si="3"/>
        <v/>
      </c>
      <c r="F30" s="17">
        <f t="shared" si="0"/>
        <v>5.826396953694031E-3</v>
      </c>
      <c r="G30" s="17">
        <f t="shared" si="4"/>
        <v>4.9000000000000002E-2</v>
      </c>
      <c r="H30" s="17">
        <f t="shared" si="1"/>
        <v>9.217360304630598E-2</v>
      </c>
    </row>
    <row r="31" spans="2:8" x14ac:dyDescent="0.2">
      <c r="B31" s="15" t="s">
        <v>13</v>
      </c>
      <c r="C31" s="8">
        <v>4</v>
      </c>
      <c r="D31" s="9">
        <f t="shared" si="2"/>
        <v>0.04</v>
      </c>
      <c r="E31" s="16" t="str">
        <f t="shared" si="3"/>
        <v/>
      </c>
      <c r="F31" s="17">
        <f t="shared" si="0"/>
        <v>5.826396953694031E-3</v>
      </c>
      <c r="G31" s="17">
        <f t="shared" si="4"/>
        <v>4.9000000000000002E-2</v>
      </c>
      <c r="H31" s="17">
        <f t="shared" si="1"/>
        <v>9.217360304630598E-2</v>
      </c>
    </row>
    <row r="32" spans="2:8" x14ac:dyDescent="0.2">
      <c r="B32" s="15" t="s">
        <v>14</v>
      </c>
      <c r="C32" s="8">
        <v>4</v>
      </c>
      <c r="D32" s="9">
        <f t="shared" si="2"/>
        <v>0.04</v>
      </c>
      <c r="E32" s="16" t="str">
        <f t="shared" si="3"/>
        <v/>
      </c>
      <c r="F32" s="17">
        <f t="shared" si="0"/>
        <v>5.826396953694031E-3</v>
      </c>
      <c r="G32" s="17">
        <f t="shared" si="4"/>
        <v>4.9000000000000002E-2</v>
      </c>
      <c r="H32" s="17">
        <f t="shared" si="1"/>
        <v>9.217360304630598E-2</v>
      </c>
    </row>
    <row r="33" spans="2:8" x14ac:dyDescent="0.2">
      <c r="B33" s="15" t="s">
        <v>15</v>
      </c>
      <c r="C33" s="8">
        <v>11</v>
      </c>
      <c r="D33" s="9">
        <f t="shared" si="2"/>
        <v>0.11</v>
      </c>
      <c r="E33" s="16" t="str">
        <f t="shared" si="3"/>
        <v>Above UCL</v>
      </c>
      <c r="F33" s="17">
        <f t="shared" si="0"/>
        <v>5.826396953694031E-3</v>
      </c>
      <c r="G33" s="17">
        <f t="shared" si="4"/>
        <v>4.9000000000000002E-2</v>
      </c>
      <c r="H33" s="17">
        <f t="shared" si="1"/>
        <v>9.217360304630598E-2</v>
      </c>
    </row>
    <row r="34" spans="2:8" x14ac:dyDescent="0.2">
      <c r="B34" s="15" t="s">
        <v>16</v>
      </c>
      <c r="C34" s="8">
        <v>3</v>
      </c>
      <c r="D34" s="9">
        <f t="shared" si="2"/>
        <v>0.03</v>
      </c>
      <c r="E34" s="16" t="str">
        <f t="shared" si="3"/>
        <v/>
      </c>
      <c r="F34" s="17">
        <f t="shared" si="0"/>
        <v>5.826396953694031E-3</v>
      </c>
      <c r="G34" s="17">
        <f t="shared" si="4"/>
        <v>4.9000000000000002E-2</v>
      </c>
      <c r="H34" s="17">
        <f t="shared" si="1"/>
        <v>9.217360304630598E-2</v>
      </c>
    </row>
    <row r="35" spans="2:8" x14ac:dyDescent="0.2">
      <c r="B35" s="15" t="s">
        <v>17</v>
      </c>
      <c r="C35" s="8">
        <v>4</v>
      </c>
      <c r="D35" s="9">
        <f t="shared" si="2"/>
        <v>0.04</v>
      </c>
      <c r="E35" s="16" t="str">
        <f t="shared" si="3"/>
        <v/>
      </c>
      <c r="F35" s="17">
        <f t="shared" si="0"/>
        <v>5.826396953694031E-3</v>
      </c>
      <c r="G35" s="17">
        <f t="shared" si="4"/>
        <v>4.9000000000000002E-2</v>
      </c>
      <c r="H35" s="17">
        <f t="shared" si="1"/>
        <v>9.217360304630598E-2</v>
      </c>
    </row>
    <row r="36" spans="2:8" x14ac:dyDescent="0.2">
      <c r="B36" s="15" t="s">
        <v>18</v>
      </c>
      <c r="C36" s="8">
        <v>3</v>
      </c>
      <c r="D36" s="9">
        <f t="shared" si="2"/>
        <v>0.03</v>
      </c>
      <c r="E36" s="16" t="str">
        <f t="shared" si="3"/>
        <v/>
      </c>
      <c r="F36" s="17">
        <f t="shared" si="0"/>
        <v>5.826396953694031E-3</v>
      </c>
      <c r="G36" s="17">
        <f t="shared" si="4"/>
        <v>4.9000000000000002E-2</v>
      </c>
      <c r="H36" s="17">
        <f t="shared" si="1"/>
        <v>9.217360304630598E-2</v>
      </c>
    </row>
    <row r="37" spans="2:8" x14ac:dyDescent="0.2">
      <c r="B37" s="15" t="s">
        <v>19</v>
      </c>
      <c r="C37" s="8">
        <v>3</v>
      </c>
      <c r="D37" s="9">
        <f t="shared" si="2"/>
        <v>0.03</v>
      </c>
      <c r="E37" s="16" t="str">
        <f t="shared" si="3"/>
        <v/>
      </c>
      <c r="F37" s="17">
        <f t="shared" si="0"/>
        <v>5.826396953694031E-3</v>
      </c>
      <c r="G37" s="17">
        <f t="shared" si="4"/>
        <v>4.9000000000000002E-2</v>
      </c>
      <c r="H37" s="17">
        <f t="shared" si="1"/>
        <v>9.217360304630598E-2</v>
      </c>
    </row>
    <row r="38" spans="2:8" x14ac:dyDescent="0.2">
      <c r="B38" s="15" t="s">
        <v>20</v>
      </c>
      <c r="C38" s="8">
        <v>9</v>
      </c>
      <c r="D38" s="9">
        <f t="shared" si="2"/>
        <v>0.09</v>
      </c>
      <c r="E38" s="16" t="str">
        <f t="shared" si="3"/>
        <v/>
      </c>
      <c r="F38" s="17">
        <f t="shared" si="0"/>
        <v>5.826396953694031E-3</v>
      </c>
      <c r="G38" s="17">
        <f t="shared" si="4"/>
        <v>4.9000000000000002E-2</v>
      </c>
      <c r="H38" s="17">
        <f t="shared" si="1"/>
        <v>9.217360304630598E-2</v>
      </c>
    </row>
    <row r="39" spans="2:8" x14ac:dyDescent="0.2">
      <c r="B39" s="15" t="s">
        <v>21</v>
      </c>
      <c r="C39" s="8">
        <v>6</v>
      </c>
      <c r="D39" s="9">
        <f t="shared" si="2"/>
        <v>0.06</v>
      </c>
      <c r="E39" s="16" t="str">
        <f t="shared" si="3"/>
        <v/>
      </c>
      <c r="F39" s="17">
        <f t="shared" si="0"/>
        <v>5.826396953694031E-3</v>
      </c>
      <c r="G39" s="17">
        <f t="shared" si="4"/>
        <v>4.9000000000000002E-2</v>
      </c>
      <c r="H39" s="17">
        <f t="shared" si="1"/>
        <v>9.217360304630598E-2</v>
      </c>
    </row>
    <row r="40" spans="2:8" x14ac:dyDescent="0.2">
      <c r="B40" s="15" t="s">
        <v>22</v>
      </c>
      <c r="C40" s="8">
        <v>4</v>
      </c>
      <c r="D40" s="9">
        <f t="shared" si="2"/>
        <v>0.04</v>
      </c>
      <c r="E40" s="16" t="str">
        <f t="shared" si="3"/>
        <v/>
      </c>
      <c r="F40" s="17">
        <f t="shared" si="0"/>
        <v>5.826396953694031E-3</v>
      </c>
      <c r="G40" s="17">
        <f t="shared" si="4"/>
        <v>4.9000000000000002E-2</v>
      </c>
      <c r="H40" s="17">
        <f t="shared" si="1"/>
        <v>9.217360304630598E-2</v>
      </c>
    </row>
    <row r="41" spans="2:8" x14ac:dyDescent="0.2">
      <c r="B41" s="15" t="s">
        <v>23</v>
      </c>
      <c r="C41" s="8">
        <v>2</v>
      </c>
      <c r="D41" s="9">
        <f t="shared" si="2"/>
        <v>0.02</v>
      </c>
      <c r="E41" s="16" t="str">
        <f t="shared" si="3"/>
        <v/>
      </c>
      <c r="F41" s="17">
        <f t="shared" si="0"/>
        <v>5.826396953694031E-3</v>
      </c>
      <c r="G41" s="17">
        <f t="shared" si="4"/>
        <v>4.9000000000000002E-2</v>
      </c>
      <c r="H41" s="17">
        <f t="shared" si="1"/>
        <v>9.217360304630598E-2</v>
      </c>
    </row>
    <row r="42" spans="2:8" x14ac:dyDescent="0.2">
      <c r="B42" s="15" t="s">
        <v>24</v>
      </c>
      <c r="C42" s="8">
        <v>3</v>
      </c>
      <c r="D42" s="9">
        <f t="shared" si="2"/>
        <v>0.03</v>
      </c>
      <c r="E42" s="16" t="str">
        <f t="shared" si="3"/>
        <v/>
      </c>
      <c r="F42" s="17">
        <f t="shared" si="0"/>
        <v>5.826396953694031E-3</v>
      </c>
      <c r="G42" s="17">
        <f t="shared" si="4"/>
        <v>4.9000000000000002E-2</v>
      </c>
      <c r="H42" s="17">
        <f t="shared" si="1"/>
        <v>9.217360304630598E-2</v>
      </c>
    </row>
    <row r="43" spans="2:8" x14ac:dyDescent="0.2">
      <c r="B43" s="15" t="s">
        <v>25</v>
      </c>
      <c r="C43" s="8">
        <v>5</v>
      </c>
      <c r="D43" s="9">
        <f t="shared" si="2"/>
        <v>0.05</v>
      </c>
      <c r="E43" s="16" t="str">
        <f t="shared" si="3"/>
        <v/>
      </c>
      <c r="F43" s="17">
        <f t="shared" si="0"/>
        <v>5.826396953694031E-3</v>
      </c>
      <c r="G43" s="17">
        <f t="shared" si="4"/>
        <v>4.9000000000000002E-2</v>
      </c>
      <c r="H43" s="17">
        <f t="shared" si="1"/>
        <v>9.217360304630598E-2</v>
      </c>
    </row>
    <row r="44" spans="2:8" ht="13.5" thickBot="1" x14ac:dyDescent="0.25">
      <c r="B44" s="18" t="s">
        <v>26</v>
      </c>
      <c r="C44" s="11">
        <v>5</v>
      </c>
      <c r="D44" s="12">
        <f t="shared" si="2"/>
        <v>0.05</v>
      </c>
      <c r="E44" s="16" t="str">
        <f t="shared" si="3"/>
        <v/>
      </c>
      <c r="F44" s="17">
        <f t="shared" si="0"/>
        <v>5.826396953694031E-3</v>
      </c>
      <c r="G44" s="17">
        <f t="shared" si="4"/>
        <v>4.9000000000000002E-2</v>
      </c>
      <c r="H44" s="17">
        <f t="shared" si="1"/>
        <v>9.217360304630598E-2</v>
      </c>
    </row>
    <row r="45" spans="2:8" x14ac:dyDescent="0.2">
      <c r="B45" s="17"/>
      <c r="C45" s="17"/>
      <c r="D45" s="17"/>
      <c r="E45" s="17"/>
    </row>
    <row r="46" spans="2:8" x14ac:dyDescent="0.2">
      <c r="B46" s="1"/>
      <c r="C46" s="17"/>
      <c r="D46" s="17"/>
      <c r="E46" s="17"/>
    </row>
    <row r="47" spans="2:8" x14ac:dyDescent="0.2">
      <c r="B47" s="1"/>
      <c r="C47" s="17"/>
      <c r="D47" s="17"/>
      <c r="E47" s="17"/>
    </row>
    <row r="48" spans="2:8" x14ac:dyDescent="0.2">
      <c r="B48" s="1"/>
      <c r="C48" s="17"/>
      <c r="D48" s="17"/>
    </row>
    <row r="49" spans="2:4" x14ac:dyDescent="0.2">
      <c r="B49" s="1"/>
      <c r="C49" s="17"/>
      <c r="D49" s="17"/>
    </row>
    <row r="50" spans="2:4" x14ac:dyDescent="0.2">
      <c r="B50" s="1"/>
      <c r="C50" s="17"/>
      <c r="D50" s="17"/>
    </row>
    <row r="51" spans="2:4" x14ac:dyDescent="0.2">
      <c r="B51" s="1"/>
      <c r="C51" s="17"/>
      <c r="D51" s="17"/>
    </row>
    <row r="52" spans="2:4" x14ac:dyDescent="0.2">
      <c r="B52" s="1"/>
      <c r="C52" s="17"/>
      <c r="D52" s="17"/>
    </row>
    <row r="53" spans="2:4" x14ac:dyDescent="0.2">
      <c r="B53" s="1"/>
      <c r="C53" s="17"/>
      <c r="D53" s="17"/>
    </row>
    <row r="54" spans="2:4" x14ac:dyDescent="0.2">
      <c r="B54" s="1"/>
      <c r="C54" s="17"/>
      <c r="D54" s="17"/>
    </row>
    <row r="55" spans="2:4" x14ac:dyDescent="0.2">
      <c r="B55" s="1"/>
      <c r="C55" s="17"/>
      <c r="D55" s="17"/>
    </row>
    <row r="56" spans="2:4" x14ac:dyDescent="0.2">
      <c r="B56" s="1"/>
      <c r="C56" s="17"/>
      <c r="D56" s="17"/>
    </row>
    <row r="57" spans="2:4" x14ac:dyDescent="0.2">
      <c r="B57" s="1"/>
      <c r="C57" s="17"/>
      <c r="D57" s="17"/>
    </row>
    <row r="58" spans="2:4" x14ac:dyDescent="0.2">
      <c r="B58" s="1"/>
      <c r="C58" s="17"/>
      <c r="D58" s="17"/>
    </row>
    <row r="59" spans="2:4" x14ac:dyDescent="0.2">
      <c r="B59" s="1"/>
      <c r="C59" s="17"/>
      <c r="D59" s="17"/>
    </row>
    <row r="60" spans="2:4" x14ac:dyDescent="0.2">
      <c r="B60" s="1"/>
      <c r="C60" s="17"/>
      <c r="D60" s="17"/>
    </row>
    <row r="61" spans="2:4" x14ac:dyDescent="0.2">
      <c r="B61" s="1"/>
      <c r="C61" s="17"/>
      <c r="D61" s="17"/>
    </row>
    <row r="62" spans="2:4" x14ac:dyDescent="0.2">
      <c r="B62" s="1"/>
      <c r="C62" s="17"/>
      <c r="D62" s="17"/>
    </row>
    <row r="63" spans="2:4" x14ac:dyDescent="0.2">
      <c r="B63" s="1"/>
      <c r="C63" s="17"/>
      <c r="D63" s="17"/>
    </row>
    <row r="64" spans="2:4" x14ac:dyDescent="0.2">
      <c r="B64" s="1"/>
      <c r="C64" s="17"/>
      <c r="D64" s="17"/>
    </row>
    <row r="65" spans="2:5" x14ac:dyDescent="0.2">
      <c r="B65" s="1"/>
      <c r="C65" s="17"/>
      <c r="D65" s="17"/>
    </row>
    <row r="66" spans="2:5" x14ac:dyDescent="0.2">
      <c r="B66" s="1"/>
      <c r="C66" s="17"/>
      <c r="D66" s="17"/>
    </row>
    <row r="67" spans="2:5" x14ac:dyDescent="0.2">
      <c r="B67" s="1"/>
      <c r="C67" s="17"/>
      <c r="D67" s="17"/>
      <c r="E67" s="17"/>
    </row>
    <row r="68" spans="2:5" x14ac:dyDescent="0.2">
      <c r="B68" s="17"/>
      <c r="C68" s="17"/>
      <c r="D68" s="17"/>
      <c r="E68" s="17"/>
    </row>
    <row r="69" spans="2:5" x14ac:dyDescent="0.2">
      <c r="B69" s="17"/>
      <c r="C69" s="17"/>
      <c r="D69" s="17"/>
      <c r="E69" s="17"/>
    </row>
    <row r="70" spans="2:5" x14ac:dyDescent="0.2">
      <c r="B70" s="17"/>
      <c r="C70" s="17"/>
      <c r="D70" s="17"/>
      <c r="E70" s="17"/>
    </row>
  </sheetData>
  <conditionalFormatting sqref="B25:E44">
    <cfRule type="expression" dxfId="3" priority="1">
      <formula>($E25="Above UCL")</formula>
    </cfRule>
    <cfRule type="expression" dxfId="2" priority="2">
      <formula>($E25="Below LCL")</formula>
    </cfRule>
  </conditionalFormatting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K34" sqref="K34"/>
    </sheetView>
  </sheetViews>
  <sheetFormatPr defaultColWidth="9.140625" defaultRowHeight="12.75" x14ac:dyDescent="0.2"/>
  <cols>
    <col min="1" max="1" width="9.140625" style="23"/>
    <col min="2" max="2" width="22.85546875" style="23" bestFit="1" customWidth="1"/>
    <col min="3" max="3" width="9.85546875" style="23" bestFit="1" customWidth="1"/>
    <col min="4" max="4" width="10.140625" style="23" customWidth="1"/>
    <col min="5" max="5" width="9.140625" style="23"/>
    <col min="6" max="6" width="11" style="23" bestFit="1" customWidth="1"/>
    <col min="7" max="7" width="24.5703125" style="23" bestFit="1" customWidth="1"/>
    <col min="8" max="257" width="9.140625" style="23"/>
    <col min="258" max="258" width="17.42578125" style="23" customWidth="1"/>
    <col min="259" max="259" width="9.140625" style="23"/>
    <col min="260" max="260" width="10.140625" style="23" customWidth="1"/>
    <col min="261" max="262" width="9.140625" style="23"/>
    <col min="263" max="263" width="17.42578125" style="23" customWidth="1"/>
    <col min="264" max="513" width="9.140625" style="23"/>
    <col min="514" max="514" width="17.42578125" style="23" customWidth="1"/>
    <col min="515" max="515" width="9.140625" style="23"/>
    <col min="516" max="516" width="10.140625" style="23" customWidth="1"/>
    <col min="517" max="518" width="9.140625" style="23"/>
    <col min="519" max="519" width="17.42578125" style="23" customWidth="1"/>
    <col min="520" max="769" width="9.140625" style="23"/>
    <col min="770" max="770" width="17.42578125" style="23" customWidth="1"/>
    <col min="771" max="771" width="9.140625" style="23"/>
    <col min="772" max="772" width="10.140625" style="23" customWidth="1"/>
    <col min="773" max="774" width="9.140625" style="23"/>
    <col min="775" max="775" width="17.42578125" style="23" customWidth="1"/>
    <col min="776" max="1025" width="9.140625" style="23"/>
    <col min="1026" max="1026" width="17.42578125" style="23" customWidth="1"/>
    <col min="1027" max="1027" width="9.140625" style="23"/>
    <col min="1028" max="1028" width="10.140625" style="23" customWidth="1"/>
    <col min="1029" max="1030" width="9.140625" style="23"/>
    <col min="1031" max="1031" width="17.42578125" style="23" customWidth="1"/>
    <col min="1032" max="1281" width="9.140625" style="23"/>
    <col min="1282" max="1282" width="17.42578125" style="23" customWidth="1"/>
    <col min="1283" max="1283" width="9.140625" style="23"/>
    <col min="1284" max="1284" width="10.140625" style="23" customWidth="1"/>
    <col min="1285" max="1286" width="9.140625" style="23"/>
    <col min="1287" max="1287" width="17.42578125" style="23" customWidth="1"/>
    <col min="1288" max="1537" width="9.140625" style="23"/>
    <col min="1538" max="1538" width="17.42578125" style="23" customWidth="1"/>
    <col min="1539" max="1539" width="9.140625" style="23"/>
    <col min="1540" max="1540" width="10.140625" style="23" customWidth="1"/>
    <col min="1541" max="1542" width="9.140625" style="23"/>
    <col min="1543" max="1543" width="17.42578125" style="23" customWidth="1"/>
    <col min="1544" max="1793" width="9.140625" style="23"/>
    <col min="1794" max="1794" width="17.42578125" style="23" customWidth="1"/>
    <col min="1795" max="1795" width="9.140625" style="23"/>
    <col min="1796" max="1796" width="10.140625" style="23" customWidth="1"/>
    <col min="1797" max="1798" width="9.140625" style="23"/>
    <col min="1799" max="1799" width="17.42578125" style="23" customWidth="1"/>
    <col min="1800" max="2049" width="9.140625" style="23"/>
    <col min="2050" max="2050" width="17.42578125" style="23" customWidth="1"/>
    <col min="2051" max="2051" width="9.140625" style="23"/>
    <col min="2052" max="2052" width="10.140625" style="23" customWidth="1"/>
    <col min="2053" max="2054" width="9.140625" style="23"/>
    <col min="2055" max="2055" width="17.42578125" style="23" customWidth="1"/>
    <col min="2056" max="2305" width="9.140625" style="23"/>
    <col min="2306" max="2306" width="17.42578125" style="23" customWidth="1"/>
    <col min="2307" max="2307" width="9.140625" style="23"/>
    <col min="2308" max="2308" width="10.140625" style="23" customWidth="1"/>
    <col min="2309" max="2310" width="9.140625" style="23"/>
    <col min="2311" max="2311" width="17.42578125" style="23" customWidth="1"/>
    <col min="2312" max="2561" width="9.140625" style="23"/>
    <col min="2562" max="2562" width="17.42578125" style="23" customWidth="1"/>
    <col min="2563" max="2563" width="9.140625" style="23"/>
    <col min="2564" max="2564" width="10.140625" style="23" customWidth="1"/>
    <col min="2565" max="2566" width="9.140625" style="23"/>
    <col min="2567" max="2567" width="17.42578125" style="23" customWidth="1"/>
    <col min="2568" max="2817" width="9.140625" style="23"/>
    <col min="2818" max="2818" width="17.42578125" style="23" customWidth="1"/>
    <col min="2819" max="2819" width="9.140625" style="23"/>
    <col min="2820" max="2820" width="10.140625" style="23" customWidth="1"/>
    <col min="2821" max="2822" width="9.140625" style="23"/>
    <col min="2823" max="2823" width="17.42578125" style="23" customWidth="1"/>
    <col min="2824" max="3073" width="9.140625" style="23"/>
    <col min="3074" max="3074" width="17.42578125" style="23" customWidth="1"/>
    <col min="3075" max="3075" width="9.140625" style="23"/>
    <col min="3076" max="3076" width="10.140625" style="23" customWidth="1"/>
    <col min="3077" max="3078" width="9.140625" style="23"/>
    <col min="3079" max="3079" width="17.42578125" style="23" customWidth="1"/>
    <col min="3080" max="3329" width="9.140625" style="23"/>
    <col min="3330" max="3330" width="17.42578125" style="23" customWidth="1"/>
    <col min="3331" max="3331" width="9.140625" style="23"/>
    <col min="3332" max="3332" width="10.140625" style="23" customWidth="1"/>
    <col min="3333" max="3334" width="9.140625" style="23"/>
    <col min="3335" max="3335" width="17.42578125" style="23" customWidth="1"/>
    <col min="3336" max="3585" width="9.140625" style="23"/>
    <col min="3586" max="3586" width="17.42578125" style="23" customWidth="1"/>
    <col min="3587" max="3587" width="9.140625" style="23"/>
    <col min="3588" max="3588" width="10.140625" style="23" customWidth="1"/>
    <col min="3589" max="3590" width="9.140625" style="23"/>
    <col min="3591" max="3591" width="17.42578125" style="23" customWidth="1"/>
    <col min="3592" max="3841" width="9.140625" style="23"/>
    <col min="3842" max="3842" width="17.42578125" style="23" customWidth="1"/>
    <col min="3843" max="3843" width="9.140625" style="23"/>
    <col min="3844" max="3844" width="10.140625" style="23" customWidth="1"/>
    <col min="3845" max="3846" width="9.140625" style="23"/>
    <col min="3847" max="3847" width="17.42578125" style="23" customWidth="1"/>
    <col min="3848" max="4097" width="9.140625" style="23"/>
    <col min="4098" max="4098" width="17.42578125" style="23" customWidth="1"/>
    <col min="4099" max="4099" width="9.140625" style="23"/>
    <col min="4100" max="4100" width="10.140625" style="23" customWidth="1"/>
    <col min="4101" max="4102" width="9.140625" style="23"/>
    <col min="4103" max="4103" width="17.42578125" style="23" customWidth="1"/>
    <col min="4104" max="4353" width="9.140625" style="23"/>
    <col min="4354" max="4354" width="17.42578125" style="23" customWidth="1"/>
    <col min="4355" max="4355" width="9.140625" style="23"/>
    <col min="4356" max="4356" width="10.140625" style="23" customWidth="1"/>
    <col min="4357" max="4358" width="9.140625" style="23"/>
    <col min="4359" max="4359" width="17.42578125" style="23" customWidth="1"/>
    <col min="4360" max="4609" width="9.140625" style="23"/>
    <col min="4610" max="4610" width="17.42578125" style="23" customWidth="1"/>
    <col min="4611" max="4611" width="9.140625" style="23"/>
    <col min="4612" max="4612" width="10.140625" style="23" customWidth="1"/>
    <col min="4613" max="4614" width="9.140625" style="23"/>
    <col min="4615" max="4615" width="17.42578125" style="23" customWidth="1"/>
    <col min="4616" max="4865" width="9.140625" style="23"/>
    <col min="4866" max="4866" width="17.42578125" style="23" customWidth="1"/>
    <col min="4867" max="4867" width="9.140625" style="23"/>
    <col min="4868" max="4868" width="10.140625" style="23" customWidth="1"/>
    <col min="4869" max="4870" width="9.140625" style="23"/>
    <col min="4871" max="4871" width="17.42578125" style="23" customWidth="1"/>
    <col min="4872" max="5121" width="9.140625" style="23"/>
    <col min="5122" max="5122" width="17.42578125" style="23" customWidth="1"/>
    <col min="5123" max="5123" width="9.140625" style="23"/>
    <col min="5124" max="5124" width="10.140625" style="23" customWidth="1"/>
    <col min="5125" max="5126" width="9.140625" style="23"/>
    <col min="5127" max="5127" width="17.42578125" style="23" customWidth="1"/>
    <col min="5128" max="5377" width="9.140625" style="23"/>
    <col min="5378" max="5378" width="17.42578125" style="23" customWidth="1"/>
    <col min="5379" max="5379" width="9.140625" style="23"/>
    <col min="5380" max="5380" width="10.140625" style="23" customWidth="1"/>
    <col min="5381" max="5382" width="9.140625" style="23"/>
    <col min="5383" max="5383" width="17.42578125" style="23" customWidth="1"/>
    <col min="5384" max="5633" width="9.140625" style="23"/>
    <col min="5634" max="5634" width="17.42578125" style="23" customWidth="1"/>
    <col min="5635" max="5635" width="9.140625" style="23"/>
    <col min="5636" max="5636" width="10.140625" style="23" customWidth="1"/>
    <col min="5637" max="5638" width="9.140625" style="23"/>
    <col min="5639" max="5639" width="17.42578125" style="23" customWidth="1"/>
    <col min="5640" max="5889" width="9.140625" style="23"/>
    <col min="5890" max="5890" width="17.42578125" style="23" customWidth="1"/>
    <col min="5891" max="5891" width="9.140625" style="23"/>
    <col min="5892" max="5892" width="10.140625" style="23" customWidth="1"/>
    <col min="5893" max="5894" width="9.140625" style="23"/>
    <col min="5895" max="5895" width="17.42578125" style="23" customWidth="1"/>
    <col min="5896" max="6145" width="9.140625" style="23"/>
    <col min="6146" max="6146" width="17.42578125" style="23" customWidth="1"/>
    <col min="6147" max="6147" width="9.140625" style="23"/>
    <col min="6148" max="6148" width="10.140625" style="23" customWidth="1"/>
    <col min="6149" max="6150" width="9.140625" style="23"/>
    <col min="6151" max="6151" width="17.42578125" style="23" customWidth="1"/>
    <col min="6152" max="6401" width="9.140625" style="23"/>
    <col min="6402" max="6402" width="17.42578125" style="23" customWidth="1"/>
    <col min="6403" max="6403" width="9.140625" style="23"/>
    <col min="6404" max="6404" width="10.140625" style="23" customWidth="1"/>
    <col min="6405" max="6406" width="9.140625" style="23"/>
    <col min="6407" max="6407" width="17.42578125" style="23" customWidth="1"/>
    <col min="6408" max="6657" width="9.140625" style="23"/>
    <col min="6658" max="6658" width="17.42578125" style="23" customWidth="1"/>
    <col min="6659" max="6659" width="9.140625" style="23"/>
    <col min="6660" max="6660" width="10.140625" style="23" customWidth="1"/>
    <col min="6661" max="6662" width="9.140625" style="23"/>
    <col min="6663" max="6663" width="17.42578125" style="23" customWidth="1"/>
    <col min="6664" max="6913" width="9.140625" style="23"/>
    <col min="6914" max="6914" width="17.42578125" style="23" customWidth="1"/>
    <col min="6915" max="6915" width="9.140625" style="23"/>
    <col min="6916" max="6916" width="10.140625" style="23" customWidth="1"/>
    <col min="6917" max="6918" width="9.140625" style="23"/>
    <col min="6919" max="6919" width="17.42578125" style="23" customWidth="1"/>
    <col min="6920" max="7169" width="9.140625" style="23"/>
    <col min="7170" max="7170" width="17.42578125" style="23" customWidth="1"/>
    <col min="7171" max="7171" width="9.140625" style="23"/>
    <col min="7172" max="7172" width="10.140625" style="23" customWidth="1"/>
    <col min="7173" max="7174" width="9.140625" style="23"/>
    <col min="7175" max="7175" width="17.42578125" style="23" customWidth="1"/>
    <col min="7176" max="7425" width="9.140625" style="23"/>
    <col min="7426" max="7426" width="17.42578125" style="23" customWidth="1"/>
    <col min="7427" max="7427" width="9.140625" style="23"/>
    <col min="7428" max="7428" width="10.140625" style="23" customWidth="1"/>
    <col min="7429" max="7430" width="9.140625" style="23"/>
    <col min="7431" max="7431" width="17.42578125" style="23" customWidth="1"/>
    <col min="7432" max="7681" width="9.140625" style="23"/>
    <col min="7682" max="7682" width="17.42578125" style="23" customWidth="1"/>
    <col min="7683" max="7683" width="9.140625" style="23"/>
    <col min="7684" max="7684" width="10.140625" style="23" customWidth="1"/>
    <col min="7685" max="7686" width="9.140625" style="23"/>
    <col min="7687" max="7687" width="17.42578125" style="23" customWidth="1"/>
    <col min="7688" max="7937" width="9.140625" style="23"/>
    <col min="7938" max="7938" width="17.42578125" style="23" customWidth="1"/>
    <col min="7939" max="7939" width="9.140625" style="23"/>
    <col min="7940" max="7940" width="10.140625" style="23" customWidth="1"/>
    <col min="7941" max="7942" width="9.140625" style="23"/>
    <col min="7943" max="7943" width="17.42578125" style="23" customWidth="1"/>
    <col min="7944" max="8193" width="9.140625" style="23"/>
    <col min="8194" max="8194" width="17.42578125" style="23" customWidth="1"/>
    <col min="8195" max="8195" width="9.140625" style="23"/>
    <col min="8196" max="8196" width="10.140625" style="23" customWidth="1"/>
    <col min="8197" max="8198" width="9.140625" style="23"/>
    <col min="8199" max="8199" width="17.42578125" style="23" customWidth="1"/>
    <col min="8200" max="8449" width="9.140625" style="23"/>
    <col min="8450" max="8450" width="17.42578125" style="23" customWidth="1"/>
    <col min="8451" max="8451" width="9.140625" style="23"/>
    <col min="8452" max="8452" width="10.140625" style="23" customWidth="1"/>
    <col min="8453" max="8454" width="9.140625" style="23"/>
    <col min="8455" max="8455" width="17.42578125" style="23" customWidth="1"/>
    <col min="8456" max="8705" width="9.140625" style="23"/>
    <col min="8706" max="8706" width="17.42578125" style="23" customWidth="1"/>
    <col min="8707" max="8707" width="9.140625" style="23"/>
    <col min="8708" max="8708" width="10.140625" style="23" customWidth="1"/>
    <col min="8709" max="8710" width="9.140625" style="23"/>
    <col min="8711" max="8711" width="17.42578125" style="23" customWidth="1"/>
    <col min="8712" max="8961" width="9.140625" style="23"/>
    <col min="8962" max="8962" width="17.42578125" style="23" customWidth="1"/>
    <col min="8963" max="8963" width="9.140625" style="23"/>
    <col min="8964" max="8964" width="10.140625" style="23" customWidth="1"/>
    <col min="8965" max="8966" width="9.140625" style="23"/>
    <col min="8967" max="8967" width="17.42578125" style="23" customWidth="1"/>
    <col min="8968" max="9217" width="9.140625" style="23"/>
    <col min="9218" max="9218" width="17.42578125" style="23" customWidth="1"/>
    <col min="9219" max="9219" width="9.140625" style="23"/>
    <col min="9220" max="9220" width="10.140625" style="23" customWidth="1"/>
    <col min="9221" max="9222" width="9.140625" style="23"/>
    <col min="9223" max="9223" width="17.42578125" style="23" customWidth="1"/>
    <col min="9224" max="9473" width="9.140625" style="23"/>
    <col min="9474" max="9474" width="17.42578125" style="23" customWidth="1"/>
    <col min="9475" max="9475" width="9.140625" style="23"/>
    <col min="9476" max="9476" width="10.140625" style="23" customWidth="1"/>
    <col min="9477" max="9478" width="9.140625" style="23"/>
    <col min="9479" max="9479" width="17.42578125" style="23" customWidth="1"/>
    <col min="9480" max="9729" width="9.140625" style="23"/>
    <col min="9730" max="9730" width="17.42578125" style="23" customWidth="1"/>
    <col min="9731" max="9731" width="9.140625" style="23"/>
    <col min="9732" max="9732" width="10.140625" style="23" customWidth="1"/>
    <col min="9733" max="9734" width="9.140625" style="23"/>
    <col min="9735" max="9735" width="17.42578125" style="23" customWidth="1"/>
    <col min="9736" max="9985" width="9.140625" style="23"/>
    <col min="9986" max="9986" width="17.42578125" style="23" customWidth="1"/>
    <col min="9987" max="9987" width="9.140625" style="23"/>
    <col min="9988" max="9988" width="10.140625" style="23" customWidth="1"/>
    <col min="9989" max="9990" width="9.140625" style="23"/>
    <col min="9991" max="9991" width="17.42578125" style="23" customWidth="1"/>
    <col min="9992" max="10241" width="9.140625" style="23"/>
    <col min="10242" max="10242" width="17.42578125" style="23" customWidth="1"/>
    <col min="10243" max="10243" width="9.140625" style="23"/>
    <col min="10244" max="10244" width="10.140625" style="23" customWidth="1"/>
    <col min="10245" max="10246" width="9.140625" style="23"/>
    <col min="10247" max="10247" width="17.42578125" style="23" customWidth="1"/>
    <col min="10248" max="10497" width="9.140625" style="23"/>
    <col min="10498" max="10498" width="17.42578125" style="23" customWidth="1"/>
    <col min="10499" max="10499" width="9.140625" style="23"/>
    <col min="10500" max="10500" width="10.140625" style="23" customWidth="1"/>
    <col min="10501" max="10502" width="9.140625" style="23"/>
    <col min="10503" max="10503" width="17.42578125" style="23" customWidth="1"/>
    <col min="10504" max="10753" width="9.140625" style="23"/>
    <col min="10754" max="10754" width="17.42578125" style="23" customWidth="1"/>
    <col min="10755" max="10755" width="9.140625" style="23"/>
    <col min="10756" max="10756" width="10.140625" style="23" customWidth="1"/>
    <col min="10757" max="10758" width="9.140625" style="23"/>
    <col min="10759" max="10759" width="17.42578125" style="23" customWidth="1"/>
    <col min="10760" max="11009" width="9.140625" style="23"/>
    <col min="11010" max="11010" width="17.42578125" style="23" customWidth="1"/>
    <col min="11011" max="11011" width="9.140625" style="23"/>
    <col min="11012" max="11012" width="10.140625" style="23" customWidth="1"/>
    <col min="11013" max="11014" width="9.140625" style="23"/>
    <col min="11015" max="11015" width="17.42578125" style="23" customWidth="1"/>
    <col min="11016" max="11265" width="9.140625" style="23"/>
    <col min="11266" max="11266" width="17.42578125" style="23" customWidth="1"/>
    <col min="11267" max="11267" width="9.140625" style="23"/>
    <col min="11268" max="11268" width="10.140625" style="23" customWidth="1"/>
    <col min="11269" max="11270" width="9.140625" style="23"/>
    <col min="11271" max="11271" width="17.42578125" style="23" customWidth="1"/>
    <col min="11272" max="11521" width="9.140625" style="23"/>
    <col min="11522" max="11522" width="17.42578125" style="23" customWidth="1"/>
    <col min="11523" max="11523" width="9.140625" style="23"/>
    <col min="11524" max="11524" width="10.140625" style="23" customWidth="1"/>
    <col min="11525" max="11526" width="9.140625" style="23"/>
    <col min="11527" max="11527" width="17.42578125" style="23" customWidth="1"/>
    <col min="11528" max="11777" width="9.140625" style="23"/>
    <col min="11778" max="11778" width="17.42578125" style="23" customWidth="1"/>
    <col min="11779" max="11779" width="9.140625" style="23"/>
    <col min="11780" max="11780" width="10.140625" style="23" customWidth="1"/>
    <col min="11781" max="11782" width="9.140625" style="23"/>
    <col min="11783" max="11783" width="17.42578125" style="23" customWidth="1"/>
    <col min="11784" max="12033" width="9.140625" style="23"/>
    <col min="12034" max="12034" width="17.42578125" style="23" customWidth="1"/>
    <col min="12035" max="12035" width="9.140625" style="23"/>
    <col min="12036" max="12036" width="10.140625" style="23" customWidth="1"/>
    <col min="12037" max="12038" width="9.140625" style="23"/>
    <col min="12039" max="12039" width="17.42578125" style="23" customWidth="1"/>
    <col min="12040" max="12289" width="9.140625" style="23"/>
    <col min="12290" max="12290" width="17.42578125" style="23" customWidth="1"/>
    <col min="12291" max="12291" width="9.140625" style="23"/>
    <col min="12292" max="12292" width="10.140625" style="23" customWidth="1"/>
    <col min="12293" max="12294" width="9.140625" style="23"/>
    <col min="12295" max="12295" width="17.42578125" style="23" customWidth="1"/>
    <col min="12296" max="12545" width="9.140625" style="23"/>
    <col min="12546" max="12546" width="17.42578125" style="23" customWidth="1"/>
    <col min="12547" max="12547" width="9.140625" style="23"/>
    <col min="12548" max="12548" width="10.140625" style="23" customWidth="1"/>
    <col min="12549" max="12550" width="9.140625" style="23"/>
    <col min="12551" max="12551" width="17.42578125" style="23" customWidth="1"/>
    <col min="12552" max="12801" width="9.140625" style="23"/>
    <col min="12802" max="12802" width="17.42578125" style="23" customWidth="1"/>
    <col min="12803" max="12803" width="9.140625" style="23"/>
    <col min="12804" max="12804" width="10.140625" style="23" customWidth="1"/>
    <col min="12805" max="12806" width="9.140625" style="23"/>
    <col min="12807" max="12807" width="17.42578125" style="23" customWidth="1"/>
    <col min="12808" max="13057" width="9.140625" style="23"/>
    <col min="13058" max="13058" width="17.42578125" style="23" customWidth="1"/>
    <col min="13059" max="13059" width="9.140625" style="23"/>
    <col min="13060" max="13060" width="10.140625" style="23" customWidth="1"/>
    <col min="13061" max="13062" width="9.140625" style="23"/>
    <col min="13063" max="13063" width="17.42578125" style="23" customWidth="1"/>
    <col min="13064" max="13313" width="9.140625" style="23"/>
    <col min="13314" max="13314" width="17.42578125" style="23" customWidth="1"/>
    <col min="13315" max="13315" width="9.140625" style="23"/>
    <col min="13316" max="13316" width="10.140625" style="23" customWidth="1"/>
    <col min="13317" max="13318" width="9.140625" style="23"/>
    <col min="13319" max="13319" width="17.42578125" style="23" customWidth="1"/>
    <col min="13320" max="13569" width="9.140625" style="23"/>
    <col min="13570" max="13570" width="17.42578125" style="23" customWidth="1"/>
    <col min="13571" max="13571" width="9.140625" style="23"/>
    <col min="13572" max="13572" width="10.140625" style="23" customWidth="1"/>
    <col min="13573" max="13574" width="9.140625" style="23"/>
    <col min="13575" max="13575" width="17.42578125" style="23" customWidth="1"/>
    <col min="13576" max="13825" width="9.140625" style="23"/>
    <col min="13826" max="13826" width="17.42578125" style="23" customWidth="1"/>
    <col min="13827" max="13827" width="9.140625" style="23"/>
    <col min="13828" max="13828" width="10.140625" style="23" customWidth="1"/>
    <col min="13829" max="13830" width="9.140625" style="23"/>
    <col min="13831" max="13831" width="17.42578125" style="23" customWidth="1"/>
    <col min="13832" max="14081" width="9.140625" style="23"/>
    <col min="14082" max="14082" width="17.42578125" style="23" customWidth="1"/>
    <col min="14083" max="14083" width="9.140625" style="23"/>
    <col min="14084" max="14084" width="10.140625" style="23" customWidth="1"/>
    <col min="14085" max="14086" width="9.140625" style="23"/>
    <col min="14087" max="14087" width="17.42578125" style="23" customWidth="1"/>
    <col min="14088" max="14337" width="9.140625" style="23"/>
    <col min="14338" max="14338" width="17.42578125" style="23" customWidth="1"/>
    <col min="14339" max="14339" width="9.140625" style="23"/>
    <col min="14340" max="14340" width="10.140625" style="23" customWidth="1"/>
    <col min="14341" max="14342" width="9.140625" style="23"/>
    <col min="14343" max="14343" width="17.42578125" style="23" customWidth="1"/>
    <col min="14344" max="14593" width="9.140625" style="23"/>
    <col min="14594" max="14594" width="17.42578125" style="23" customWidth="1"/>
    <col min="14595" max="14595" width="9.140625" style="23"/>
    <col min="14596" max="14596" width="10.140625" style="23" customWidth="1"/>
    <col min="14597" max="14598" width="9.140625" style="23"/>
    <col min="14599" max="14599" width="17.42578125" style="23" customWidth="1"/>
    <col min="14600" max="14849" width="9.140625" style="23"/>
    <col min="14850" max="14850" width="17.42578125" style="23" customWidth="1"/>
    <col min="14851" max="14851" width="9.140625" style="23"/>
    <col min="14852" max="14852" width="10.140625" style="23" customWidth="1"/>
    <col min="14853" max="14854" width="9.140625" style="23"/>
    <col min="14855" max="14855" width="17.42578125" style="23" customWidth="1"/>
    <col min="14856" max="15105" width="9.140625" style="23"/>
    <col min="15106" max="15106" width="17.42578125" style="23" customWidth="1"/>
    <col min="15107" max="15107" width="9.140625" style="23"/>
    <col min="15108" max="15108" width="10.140625" style="23" customWidth="1"/>
    <col min="15109" max="15110" width="9.140625" style="23"/>
    <col min="15111" max="15111" width="17.42578125" style="23" customWidth="1"/>
    <col min="15112" max="15361" width="9.140625" style="23"/>
    <col min="15362" max="15362" width="17.42578125" style="23" customWidth="1"/>
    <col min="15363" max="15363" width="9.140625" style="23"/>
    <col min="15364" max="15364" width="10.140625" style="23" customWidth="1"/>
    <col min="15365" max="15366" width="9.140625" style="23"/>
    <col min="15367" max="15367" width="17.42578125" style="23" customWidth="1"/>
    <col min="15368" max="15617" width="9.140625" style="23"/>
    <col min="15618" max="15618" width="17.42578125" style="23" customWidth="1"/>
    <col min="15619" max="15619" width="9.140625" style="23"/>
    <col min="15620" max="15620" width="10.140625" style="23" customWidth="1"/>
    <col min="15621" max="15622" width="9.140625" style="23"/>
    <col min="15623" max="15623" width="17.42578125" style="23" customWidth="1"/>
    <col min="15624" max="15873" width="9.140625" style="23"/>
    <col min="15874" max="15874" width="17.42578125" style="23" customWidth="1"/>
    <col min="15875" max="15875" width="9.140625" style="23"/>
    <col min="15876" max="15876" width="10.140625" style="23" customWidth="1"/>
    <col min="15877" max="15878" width="9.140625" style="23"/>
    <col min="15879" max="15879" width="17.42578125" style="23" customWidth="1"/>
    <col min="15880" max="16129" width="9.140625" style="23"/>
    <col min="16130" max="16130" width="17.42578125" style="23" customWidth="1"/>
    <col min="16131" max="16131" width="9.140625" style="23"/>
    <col min="16132" max="16132" width="10.140625" style="23" customWidth="1"/>
    <col min="16133" max="16134" width="9.140625" style="23"/>
    <col min="16135" max="16135" width="17.42578125" style="23" customWidth="1"/>
    <col min="16136" max="16384" width="9.140625" style="23"/>
  </cols>
  <sheetData>
    <row r="1" spans="2:4" ht="18" x14ac:dyDescent="0.25">
      <c r="B1" s="22"/>
    </row>
    <row r="3" spans="2:4" x14ac:dyDescent="0.2">
      <c r="B3" s="24"/>
      <c r="C3" s="25"/>
      <c r="D3" s="25"/>
    </row>
    <row r="4" spans="2:4" x14ac:dyDescent="0.2">
      <c r="B4" s="26"/>
      <c r="C4" s="26"/>
    </row>
    <row r="5" spans="2:4" x14ac:dyDescent="0.2">
      <c r="B5" s="3" t="s">
        <v>0</v>
      </c>
      <c r="C5" s="19">
        <v>10</v>
      </c>
    </row>
    <row r="8" spans="2:4" ht="13.5" thickBot="1" x14ac:dyDescent="0.25">
      <c r="B8" s="3" t="s">
        <v>27</v>
      </c>
    </row>
    <row r="9" spans="2:4" x14ac:dyDescent="0.2">
      <c r="B9" s="27" t="s">
        <v>28</v>
      </c>
      <c r="C9" s="28">
        <f>SUM(C24:C33)</f>
        <v>51</v>
      </c>
    </row>
    <row r="10" spans="2:4" x14ac:dyDescent="0.2">
      <c r="B10" s="7" t="s">
        <v>36</v>
      </c>
      <c r="C10" s="29">
        <f>C9/C5</f>
        <v>5.0999999999999996</v>
      </c>
    </row>
    <row r="11" spans="2:4" x14ac:dyDescent="0.2">
      <c r="B11" s="7" t="s">
        <v>37</v>
      </c>
      <c r="C11" s="29">
        <f>SQRT(C10)</f>
        <v>2.2583179581272428</v>
      </c>
    </row>
    <row r="12" spans="2:4" x14ac:dyDescent="0.2">
      <c r="B12" s="7" t="s">
        <v>2</v>
      </c>
      <c r="C12" s="29">
        <v>2</v>
      </c>
    </row>
    <row r="13" spans="2:4" x14ac:dyDescent="0.2">
      <c r="B13" s="7" t="s">
        <v>3</v>
      </c>
      <c r="C13" s="29">
        <f>C10+C12*C11</f>
        <v>9.6166359162544843</v>
      </c>
    </row>
    <row r="14" spans="2:4" x14ac:dyDescent="0.2">
      <c r="B14" s="7" t="s">
        <v>4</v>
      </c>
      <c r="C14" s="29">
        <f>C10</f>
        <v>5.0999999999999996</v>
      </c>
    </row>
    <row r="15" spans="2:4" ht="13.5" thickBot="1" x14ac:dyDescent="0.25">
      <c r="B15" s="10" t="s">
        <v>5</v>
      </c>
      <c r="C15" s="30">
        <f>C10-C12*C11</f>
        <v>0.58336408374551407</v>
      </c>
    </row>
    <row r="22" spans="2:7" ht="13.5" thickBot="1" x14ac:dyDescent="0.25">
      <c r="B22" s="3" t="s">
        <v>6</v>
      </c>
      <c r="C22" s="2"/>
    </row>
    <row r="23" spans="2:7" x14ac:dyDescent="0.2">
      <c r="B23" s="13"/>
      <c r="C23" s="31" t="s">
        <v>38</v>
      </c>
      <c r="D23" s="32" t="s">
        <v>35</v>
      </c>
      <c r="E23" s="32" t="s">
        <v>5</v>
      </c>
      <c r="F23" s="32" t="s">
        <v>4</v>
      </c>
      <c r="G23" s="33" t="s">
        <v>3</v>
      </c>
    </row>
    <row r="24" spans="2:7" x14ac:dyDescent="0.2">
      <c r="B24" s="15" t="s">
        <v>7</v>
      </c>
      <c r="C24" s="8">
        <v>5</v>
      </c>
      <c r="D24" s="34" t="str">
        <f>IF(C24&gt;$C$13,"Above UCL",IF(C24&lt;$C$15,"Below LCL",""))</f>
        <v/>
      </c>
      <c r="E24" s="35">
        <f t="shared" ref="E24:E33" si="0">$C$15</f>
        <v>0.58336408374551407</v>
      </c>
      <c r="F24" s="35">
        <f t="shared" ref="F24:F33" si="1">$C$14</f>
        <v>5.0999999999999996</v>
      </c>
      <c r="G24" s="36">
        <f t="shared" ref="G24:G33" si="2">$C$13</f>
        <v>9.6166359162544843</v>
      </c>
    </row>
    <row r="25" spans="2:7" x14ac:dyDescent="0.2">
      <c r="B25" s="15" t="s">
        <v>8</v>
      </c>
      <c r="C25" s="8">
        <v>10</v>
      </c>
      <c r="D25" s="34" t="str">
        <f t="shared" ref="D25:D33" si="3">IF(C25&gt;$C$13,"Above UCL",IF(C25&lt;$C$15,"Below LCL",""))</f>
        <v>Above UCL</v>
      </c>
      <c r="E25" s="35">
        <f t="shared" si="0"/>
        <v>0.58336408374551407</v>
      </c>
      <c r="F25" s="35">
        <f t="shared" si="1"/>
        <v>5.0999999999999996</v>
      </c>
      <c r="G25" s="36">
        <f t="shared" si="2"/>
        <v>9.6166359162544843</v>
      </c>
    </row>
    <row r="26" spans="2:7" x14ac:dyDescent="0.2">
      <c r="B26" s="15" t="s">
        <v>9</v>
      </c>
      <c r="C26" s="8">
        <v>3</v>
      </c>
      <c r="D26" s="34" t="str">
        <f t="shared" si="3"/>
        <v/>
      </c>
      <c r="E26" s="35">
        <f t="shared" si="0"/>
        <v>0.58336408374551407</v>
      </c>
      <c r="F26" s="35">
        <f t="shared" si="1"/>
        <v>5.0999999999999996</v>
      </c>
      <c r="G26" s="36">
        <f t="shared" si="2"/>
        <v>9.6166359162544843</v>
      </c>
    </row>
    <row r="27" spans="2:7" x14ac:dyDescent="0.2">
      <c r="B27" s="15" t="s">
        <v>10</v>
      </c>
      <c r="C27" s="8">
        <v>8</v>
      </c>
      <c r="D27" s="34" t="str">
        <f t="shared" si="3"/>
        <v/>
      </c>
      <c r="E27" s="35">
        <f t="shared" si="0"/>
        <v>0.58336408374551407</v>
      </c>
      <c r="F27" s="35">
        <f t="shared" si="1"/>
        <v>5.0999999999999996</v>
      </c>
      <c r="G27" s="36">
        <f t="shared" si="2"/>
        <v>9.6166359162544843</v>
      </c>
    </row>
    <row r="28" spans="2:7" x14ac:dyDescent="0.2">
      <c r="B28" s="15" t="s">
        <v>11</v>
      </c>
      <c r="C28" s="8">
        <v>2</v>
      </c>
      <c r="D28" s="34" t="str">
        <f t="shared" si="3"/>
        <v/>
      </c>
      <c r="E28" s="35">
        <f t="shared" si="0"/>
        <v>0.58336408374551407</v>
      </c>
      <c r="F28" s="35">
        <f t="shared" si="1"/>
        <v>5.0999999999999996</v>
      </c>
      <c r="G28" s="36">
        <f t="shared" si="2"/>
        <v>9.6166359162544843</v>
      </c>
    </row>
    <row r="29" spans="2:7" x14ac:dyDescent="0.2">
      <c r="B29" s="15" t="s">
        <v>12</v>
      </c>
      <c r="C29" s="8">
        <v>1</v>
      </c>
      <c r="D29" s="34" t="str">
        <f t="shared" si="3"/>
        <v/>
      </c>
      <c r="E29" s="35">
        <f t="shared" si="0"/>
        <v>0.58336408374551407</v>
      </c>
      <c r="F29" s="35">
        <f t="shared" si="1"/>
        <v>5.0999999999999996</v>
      </c>
      <c r="G29" s="36">
        <f t="shared" si="2"/>
        <v>9.6166359162544843</v>
      </c>
    </row>
    <row r="30" spans="2:7" x14ac:dyDescent="0.2">
      <c r="B30" s="15" t="s">
        <v>13</v>
      </c>
      <c r="C30" s="8">
        <v>6</v>
      </c>
      <c r="D30" s="34" t="str">
        <f t="shared" si="3"/>
        <v/>
      </c>
      <c r="E30" s="35">
        <f t="shared" si="0"/>
        <v>0.58336408374551407</v>
      </c>
      <c r="F30" s="35">
        <f t="shared" si="1"/>
        <v>5.0999999999999996</v>
      </c>
      <c r="G30" s="36">
        <f t="shared" si="2"/>
        <v>9.6166359162544843</v>
      </c>
    </row>
    <row r="31" spans="2:7" x14ac:dyDescent="0.2">
      <c r="B31" s="15" t="s">
        <v>14</v>
      </c>
      <c r="C31" s="8">
        <v>7</v>
      </c>
      <c r="D31" s="34" t="str">
        <f t="shared" si="3"/>
        <v/>
      </c>
      <c r="E31" s="35">
        <f t="shared" si="0"/>
        <v>0.58336408374551407</v>
      </c>
      <c r="F31" s="35">
        <f t="shared" si="1"/>
        <v>5.0999999999999996</v>
      </c>
      <c r="G31" s="36">
        <f t="shared" si="2"/>
        <v>9.6166359162544843</v>
      </c>
    </row>
    <row r="32" spans="2:7" x14ac:dyDescent="0.2">
      <c r="B32" s="15" t="s">
        <v>15</v>
      </c>
      <c r="C32" s="8">
        <v>2</v>
      </c>
      <c r="D32" s="34" t="str">
        <f t="shared" si="3"/>
        <v/>
      </c>
      <c r="E32" s="35">
        <f t="shared" si="0"/>
        <v>0.58336408374551407</v>
      </c>
      <c r="F32" s="35">
        <f t="shared" si="1"/>
        <v>5.0999999999999996</v>
      </c>
      <c r="G32" s="36">
        <f t="shared" si="2"/>
        <v>9.6166359162544843</v>
      </c>
    </row>
    <row r="33" spans="2:7" ht="13.5" thickBot="1" x14ac:dyDescent="0.25">
      <c r="B33" s="18" t="s">
        <v>16</v>
      </c>
      <c r="C33" s="11">
        <v>7</v>
      </c>
      <c r="D33" s="37" t="str">
        <f t="shared" si="3"/>
        <v/>
      </c>
      <c r="E33" s="38">
        <f t="shared" si="0"/>
        <v>0.58336408374551407</v>
      </c>
      <c r="F33" s="38">
        <f t="shared" si="1"/>
        <v>5.0999999999999996</v>
      </c>
      <c r="G33" s="39">
        <f t="shared" si="2"/>
        <v>9.6166359162544843</v>
      </c>
    </row>
  </sheetData>
  <conditionalFormatting sqref="B24:D33">
    <cfRule type="expression" dxfId="1" priority="1">
      <formula>($D24="Above UCL")</formula>
    </cfRule>
    <cfRule type="expression" dxfId="0" priority="2">
      <formula>($D24="Below LCL")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chart</vt:lpstr>
      <vt:lpstr>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Castilla</dc:creator>
  <cp:lastModifiedBy>Iván Castilla</cp:lastModifiedBy>
  <dcterms:created xsi:type="dcterms:W3CDTF">2016-05-20T14:38:24Z</dcterms:created>
  <dcterms:modified xsi:type="dcterms:W3CDTF">2016-06-02T13:10:01Z</dcterms:modified>
</cp:coreProperties>
</file>